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0380" windowHeight="5970"/>
  </bookViews>
  <sheets>
    <sheet name="Лист1" sheetId="2" r:id="rId1"/>
  </sheets>
  <definedNames>
    <definedName name="_xlnm.Print_Area" localSheetId="0">Лист1!$A$1:$J$247</definedName>
  </definedNames>
  <calcPr calcId="124519"/>
</workbook>
</file>

<file path=xl/calcChain.xml><?xml version="1.0" encoding="utf-8"?>
<calcChain xmlns="http://schemas.openxmlformats.org/spreadsheetml/2006/main">
  <c r="E185" i="2"/>
  <c r="F185"/>
  <c r="G185"/>
  <c r="H185"/>
  <c r="I185"/>
  <c r="J185"/>
  <c r="J108" l="1"/>
  <c r="C240"/>
  <c r="C244" s="1"/>
  <c r="E240" s="1"/>
  <c r="J199"/>
  <c r="J200" s="1"/>
  <c r="I199"/>
  <c r="H199"/>
  <c r="G199"/>
  <c r="F199"/>
  <c r="F200" s="1"/>
  <c r="E199"/>
  <c r="D199"/>
  <c r="C199"/>
  <c r="E193"/>
  <c r="F193"/>
  <c r="G193"/>
  <c r="H193"/>
  <c r="I193"/>
  <c r="J193"/>
  <c r="D239"/>
  <c r="D241"/>
  <c r="D243"/>
  <c r="E243"/>
  <c r="F243"/>
  <c r="G243"/>
  <c r="H243"/>
  <c r="D244"/>
  <c r="D245"/>
  <c r="D247" s="1"/>
  <c r="C245" l="1"/>
  <c r="C247" s="1"/>
  <c r="H200"/>
  <c r="G200"/>
  <c r="E200"/>
  <c r="I200"/>
  <c r="E238"/>
  <c r="E239" s="1"/>
  <c r="E241"/>
  <c r="E244"/>
  <c r="F240" s="1"/>
  <c r="E245"/>
  <c r="J114"/>
  <c r="J88"/>
  <c r="D246" l="1"/>
  <c r="E246"/>
  <c r="E247"/>
  <c r="G240"/>
  <c r="H240"/>
  <c r="F38"/>
  <c r="H238" l="1"/>
  <c r="H241"/>
  <c r="H244"/>
  <c r="H245"/>
  <c r="G238"/>
  <c r="G241"/>
  <c r="G244"/>
  <c r="G245"/>
  <c r="F238"/>
  <c r="F239" s="1"/>
  <c r="F241"/>
  <c r="F244"/>
  <c r="F245"/>
  <c r="F246" l="1"/>
  <c r="F247"/>
  <c r="G246"/>
  <c r="G247"/>
  <c r="H246"/>
  <c r="H247"/>
  <c r="G239"/>
  <c r="H239"/>
  <c r="J169" l="1"/>
  <c r="I169"/>
  <c r="J170" s="1"/>
  <c r="H169"/>
  <c r="G169"/>
  <c r="F169"/>
  <c r="E169"/>
  <c r="E170" s="1"/>
  <c r="D169"/>
  <c r="C169"/>
  <c r="I114"/>
  <c r="H114"/>
  <c r="G114"/>
  <c r="F114"/>
  <c r="E114"/>
  <c r="J10"/>
  <c r="I10"/>
  <c r="H10"/>
  <c r="G10"/>
  <c r="F10"/>
  <c r="E10"/>
  <c r="D10"/>
  <c r="C10"/>
  <c r="J58"/>
  <c r="I58"/>
  <c r="H58"/>
  <c r="G58"/>
  <c r="F58"/>
  <c r="E58"/>
  <c r="J62"/>
  <c r="I62"/>
  <c r="H62"/>
  <c r="G62"/>
  <c r="F62"/>
  <c r="E62"/>
  <c r="J60"/>
  <c r="I60"/>
  <c r="H60"/>
  <c r="G60"/>
  <c r="F60"/>
  <c r="E60"/>
  <c r="J56"/>
  <c r="I56"/>
  <c r="H56"/>
  <c r="G56"/>
  <c r="F56"/>
  <c r="E56"/>
  <c r="J54"/>
  <c r="I54"/>
  <c r="H54"/>
  <c r="G54"/>
  <c r="F54"/>
  <c r="E54"/>
  <c r="J52"/>
  <c r="I52"/>
  <c r="H52"/>
  <c r="G52"/>
  <c r="F52"/>
  <c r="E52"/>
  <c r="J50"/>
  <c r="I50"/>
  <c r="H50"/>
  <c r="G50"/>
  <c r="F50"/>
  <c r="E50"/>
  <c r="J48"/>
  <c r="I48"/>
  <c r="H48"/>
  <c r="G48"/>
  <c r="F48"/>
  <c r="E48"/>
  <c r="J46"/>
  <c r="I46"/>
  <c r="H46"/>
  <c r="G46"/>
  <c r="F46"/>
  <c r="E46"/>
  <c r="J44"/>
  <c r="I44"/>
  <c r="H44"/>
  <c r="G44"/>
  <c r="F44"/>
  <c r="E44"/>
  <c r="J42"/>
  <c r="I42"/>
  <c r="H42"/>
  <c r="G42"/>
  <c r="F42"/>
  <c r="E42"/>
  <c r="J38"/>
  <c r="I38"/>
  <c r="H38"/>
  <c r="G38"/>
  <c r="E38"/>
  <c r="J36"/>
  <c r="I36"/>
  <c r="H36"/>
  <c r="G36"/>
  <c r="F36"/>
  <c r="E36"/>
  <c r="J34"/>
  <c r="I34"/>
  <c r="H34"/>
  <c r="G34"/>
  <c r="F34"/>
  <c r="E34"/>
  <c r="J32"/>
  <c r="I32"/>
  <c r="H32"/>
  <c r="G32"/>
  <c r="F32"/>
  <c r="E32"/>
  <c r="J29"/>
  <c r="I29"/>
  <c r="H29"/>
  <c r="G29"/>
  <c r="F29"/>
  <c r="E29"/>
  <c r="J27"/>
  <c r="I27"/>
  <c r="H27"/>
  <c r="G27"/>
  <c r="F27"/>
  <c r="E27"/>
  <c r="J25"/>
  <c r="I25"/>
  <c r="H25"/>
  <c r="G25"/>
  <c r="F25"/>
  <c r="E25"/>
  <c r="J23"/>
  <c r="I23"/>
  <c r="H23"/>
  <c r="G23"/>
  <c r="F23"/>
  <c r="E23"/>
  <c r="J21"/>
  <c r="I21"/>
  <c r="H21"/>
  <c r="G21"/>
  <c r="F21"/>
  <c r="E21"/>
  <c r="J13"/>
  <c r="I13"/>
  <c r="H13"/>
  <c r="G13"/>
  <c r="F13"/>
  <c r="E13"/>
  <c r="J167"/>
  <c r="I167"/>
  <c r="H167"/>
  <c r="G167"/>
  <c r="F167"/>
  <c r="E167"/>
  <c r="D167"/>
  <c r="C167"/>
  <c r="J165"/>
  <c r="I165"/>
  <c r="H165"/>
  <c r="G165"/>
  <c r="F165"/>
  <c r="E165"/>
  <c r="D165"/>
  <c r="C165"/>
  <c r="J163"/>
  <c r="I163"/>
  <c r="H163"/>
  <c r="G163"/>
  <c r="F163"/>
  <c r="E163"/>
  <c r="D163"/>
  <c r="C163"/>
  <c r="J161"/>
  <c r="I161"/>
  <c r="H161"/>
  <c r="G161"/>
  <c r="F161"/>
  <c r="E161"/>
  <c r="D161"/>
  <c r="C161"/>
  <c r="J159"/>
  <c r="I159"/>
  <c r="H159"/>
  <c r="G159"/>
  <c r="F159"/>
  <c r="E159"/>
  <c r="D159"/>
  <c r="C159"/>
  <c r="J157"/>
  <c r="I157"/>
  <c r="H157"/>
  <c r="G157"/>
  <c r="F157"/>
  <c r="E157"/>
  <c r="D157"/>
  <c r="C157"/>
  <c r="J155"/>
  <c r="I155"/>
  <c r="H155"/>
  <c r="G155"/>
  <c r="F155"/>
  <c r="E155"/>
  <c r="D155"/>
  <c r="C155"/>
  <c r="J153"/>
  <c r="I153"/>
  <c r="H153"/>
  <c r="G153"/>
  <c r="F153"/>
  <c r="E153"/>
  <c r="D153"/>
  <c r="C153"/>
  <c r="J151"/>
  <c r="I151"/>
  <c r="H151"/>
  <c r="G151"/>
  <c r="F151"/>
  <c r="E151"/>
  <c r="D151"/>
  <c r="C151"/>
  <c r="J149"/>
  <c r="I149"/>
  <c r="H149"/>
  <c r="G149"/>
  <c r="F149"/>
  <c r="E149"/>
  <c r="D149"/>
  <c r="C149"/>
  <c r="J147"/>
  <c r="I147"/>
  <c r="H147"/>
  <c r="G147"/>
  <c r="F147"/>
  <c r="E147"/>
  <c r="D147"/>
  <c r="C147"/>
  <c r="J145"/>
  <c r="I145"/>
  <c r="H145"/>
  <c r="G145"/>
  <c r="F145"/>
  <c r="E145"/>
  <c r="D145"/>
  <c r="C145"/>
  <c r="J143"/>
  <c r="I143"/>
  <c r="H143"/>
  <c r="G143"/>
  <c r="F143"/>
  <c r="E143"/>
  <c r="D143"/>
  <c r="C143"/>
  <c r="J140"/>
  <c r="I140"/>
  <c r="H140"/>
  <c r="G140"/>
  <c r="F140"/>
  <c r="E140"/>
  <c r="D140"/>
  <c r="C140"/>
  <c r="J138"/>
  <c r="I138"/>
  <c r="H138"/>
  <c r="G138"/>
  <c r="F138"/>
  <c r="E138"/>
  <c r="D138"/>
  <c r="C138"/>
  <c r="J136"/>
  <c r="I136"/>
  <c r="H136"/>
  <c r="G136"/>
  <c r="F136"/>
  <c r="E136"/>
  <c r="D136"/>
  <c r="C136"/>
  <c r="J134"/>
  <c r="I134"/>
  <c r="H134"/>
  <c r="G134"/>
  <c r="F134"/>
  <c r="E134"/>
  <c r="D134"/>
  <c r="C134"/>
  <c r="J132"/>
  <c r="I132"/>
  <c r="H132"/>
  <c r="G132"/>
  <c r="F132"/>
  <c r="E132"/>
  <c r="D132"/>
  <c r="C132"/>
  <c r="J130"/>
  <c r="I130"/>
  <c r="H130"/>
  <c r="G130"/>
  <c r="F130"/>
  <c r="E130"/>
  <c r="D130"/>
  <c r="C130"/>
  <c r="J128"/>
  <c r="I128"/>
  <c r="H128"/>
  <c r="G128"/>
  <c r="F128"/>
  <c r="E128"/>
  <c r="D128"/>
  <c r="C128"/>
  <c r="F126"/>
  <c r="D126"/>
  <c r="J126"/>
  <c r="I126"/>
  <c r="H126"/>
  <c r="G126"/>
  <c r="E126"/>
  <c r="C126"/>
  <c r="J112"/>
  <c r="I112"/>
  <c r="H112"/>
  <c r="G112"/>
  <c r="F112"/>
  <c r="E112"/>
  <c r="J110"/>
  <c r="I110"/>
  <c r="H110"/>
  <c r="G110"/>
  <c r="F110"/>
  <c r="E110"/>
  <c r="I108"/>
  <c r="H108"/>
  <c r="G108"/>
  <c r="F108"/>
  <c r="E108"/>
  <c r="J85"/>
  <c r="I85"/>
  <c r="H85"/>
  <c r="G85"/>
  <c r="F85"/>
  <c r="E85"/>
  <c r="D173"/>
  <c r="D171"/>
  <c r="F173"/>
  <c r="F171"/>
  <c r="D124"/>
  <c r="F124"/>
  <c r="J104"/>
  <c r="I104"/>
  <c r="H104"/>
  <c r="G104"/>
  <c r="F104"/>
  <c r="E104"/>
  <c r="J118"/>
  <c r="I118"/>
  <c r="H118"/>
  <c r="G118"/>
  <c r="F118"/>
  <c r="E118"/>
  <c r="J116"/>
  <c r="I116"/>
  <c r="H116"/>
  <c r="G116"/>
  <c r="F116"/>
  <c r="E116"/>
  <c r="J106"/>
  <c r="I106"/>
  <c r="H106"/>
  <c r="G106"/>
  <c r="F106"/>
  <c r="E106"/>
  <c r="J102"/>
  <c r="I102"/>
  <c r="H102"/>
  <c r="G102"/>
  <c r="F102"/>
  <c r="E102"/>
  <c r="J100"/>
  <c r="I100"/>
  <c r="H100"/>
  <c r="G100"/>
  <c r="F100"/>
  <c r="E100"/>
  <c r="J98"/>
  <c r="I98"/>
  <c r="H98"/>
  <c r="G98"/>
  <c r="F98"/>
  <c r="E98"/>
  <c r="J94"/>
  <c r="I94"/>
  <c r="H94"/>
  <c r="G94"/>
  <c r="F94"/>
  <c r="E94"/>
  <c r="J92"/>
  <c r="I92"/>
  <c r="H92"/>
  <c r="G92"/>
  <c r="F92"/>
  <c r="E92"/>
  <c r="J90"/>
  <c r="I90"/>
  <c r="H90"/>
  <c r="G90"/>
  <c r="F90"/>
  <c r="E90"/>
  <c r="I88"/>
  <c r="H88"/>
  <c r="G88"/>
  <c r="F88"/>
  <c r="E88"/>
  <c r="J83"/>
  <c r="I83"/>
  <c r="H83"/>
  <c r="G83"/>
  <c r="F83"/>
  <c r="E83"/>
  <c r="J81"/>
  <c r="I81"/>
  <c r="H81"/>
  <c r="G81"/>
  <c r="F81"/>
  <c r="E81"/>
  <c r="J79"/>
  <c r="I79"/>
  <c r="H79"/>
  <c r="G79"/>
  <c r="F79"/>
  <c r="E79"/>
  <c r="J77"/>
  <c r="I77"/>
  <c r="H77"/>
  <c r="G77"/>
  <c r="F77"/>
  <c r="E77"/>
  <c r="J69"/>
  <c r="I69"/>
  <c r="H69"/>
  <c r="G69"/>
  <c r="F69"/>
  <c r="E69"/>
  <c r="J124"/>
  <c r="J121" s="1"/>
  <c r="I124"/>
  <c r="H124"/>
  <c r="G124"/>
  <c r="G121" s="1"/>
  <c r="E124"/>
  <c r="E173"/>
  <c r="E171"/>
  <c r="C124"/>
  <c r="J173"/>
  <c r="J171"/>
  <c r="I173"/>
  <c r="I171"/>
  <c r="H173"/>
  <c r="H171"/>
  <c r="G173"/>
  <c r="G171"/>
  <c r="C171"/>
  <c r="C173"/>
  <c r="E11"/>
  <c r="J141"/>
  <c r="F158"/>
  <c r="F164"/>
  <c r="F166"/>
  <c r="J168"/>
  <c r="I160"/>
  <c r="I168"/>
  <c r="H11"/>
  <c r="G11"/>
  <c r="H170"/>
  <c r="F170"/>
  <c r="I121" l="1"/>
  <c r="H156"/>
  <c r="H168"/>
  <c r="E146"/>
  <c r="J148"/>
  <c r="J150"/>
  <c r="I154"/>
  <c r="J156"/>
  <c r="J158"/>
  <c r="E160"/>
  <c r="J160"/>
  <c r="J162"/>
  <c r="G164"/>
  <c r="J164"/>
  <c r="E166"/>
  <c r="J166"/>
  <c r="F11"/>
  <c r="G174"/>
  <c r="I133"/>
  <c r="I135"/>
  <c r="I137"/>
  <c r="I139"/>
  <c r="I144"/>
  <c r="I146"/>
  <c r="I148"/>
  <c r="I150"/>
  <c r="I156"/>
  <c r="I164"/>
  <c r="I166"/>
  <c r="I162"/>
  <c r="E164"/>
  <c r="G166"/>
  <c r="H172"/>
  <c r="E133"/>
  <c r="E135"/>
  <c r="E137"/>
  <c r="E139"/>
  <c r="E141"/>
  <c r="E144"/>
  <c r="E148"/>
  <c r="E150"/>
  <c r="E154"/>
  <c r="E156"/>
  <c r="E158"/>
  <c r="E162"/>
  <c r="E168"/>
  <c r="J133"/>
  <c r="J137"/>
  <c r="J139"/>
  <c r="J144"/>
  <c r="J146"/>
  <c r="J154"/>
  <c r="F156"/>
  <c r="F133"/>
  <c r="F141"/>
  <c r="F150"/>
  <c r="H139"/>
  <c r="F148"/>
  <c r="H135"/>
  <c r="G168"/>
  <c r="F139"/>
  <c r="D121"/>
  <c r="D65" s="1"/>
  <c r="H125"/>
  <c r="J125"/>
  <c r="F172"/>
  <c r="G125"/>
  <c r="I172"/>
  <c r="G133"/>
  <c r="G135"/>
  <c r="G137"/>
  <c r="G139"/>
  <c r="G141"/>
  <c r="G144"/>
  <c r="G146"/>
  <c r="G148"/>
  <c r="G150"/>
  <c r="G154"/>
  <c r="G156"/>
  <c r="G158"/>
  <c r="G160"/>
  <c r="G162"/>
  <c r="G172"/>
  <c r="F135"/>
  <c r="J135"/>
  <c r="F137"/>
  <c r="H137"/>
  <c r="H141"/>
  <c r="F144"/>
  <c r="H144"/>
  <c r="F146"/>
  <c r="H146"/>
  <c r="F154"/>
  <c r="H154"/>
  <c r="H158"/>
  <c r="F160"/>
  <c r="H160"/>
  <c r="F162"/>
  <c r="H162"/>
  <c r="F168"/>
  <c r="I11"/>
  <c r="G170"/>
  <c r="H174"/>
  <c r="F174"/>
  <c r="H133"/>
  <c r="H166"/>
  <c r="H150"/>
  <c r="I158"/>
  <c r="I141"/>
  <c r="H164"/>
  <c r="H148"/>
  <c r="J174"/>
  <c r="H121"/>
  <c r="H65" s="1"/>
  <c r="J11"/>
  <c r="F121"/>
  <c r="F65" s="1"/>
  <c r="E172"/>
  <c r="C121"/>
  <c r="C65" s="1"/>
  <c r="J172"/>
  <c r="E174"/>
  <c r="I170"/>
  <c r="I125"/>
  <c r="I174"/>
  <c r="E125"/>
  <c r="E121"/>
  <c r="E65" s="1"/>
  <c r="F125"/>
  <c r="G65"/>
  <c r="I65"/>
  <c r="J65"/>
  <c r="J122"/>
  <c r="I122" l="1"/>
  <c r="F122"/>
  <c r="J66"/>
  <c r="F66"/>
  <c r="E66"/>
  <c r="H66"/>
  <c r="H122"/>
  <c r="I66"/>
  <c r="E122"/>
  <c r="G122"/>
  <c r="G66"/>
</calcChain>
</file>

<file path=xl/sharedStrings.xml><?xml version="1.0" encoding="utf-8"?>
<sst xmlns="http://schemas.openxmlformats.org/spreadsheetml/2006/main" count="638" uniqueCount="80">
  <si>
    <t>Показатели</t>
  </si>
  <si>
    <t xml:space="preserve">   в том числе:</t>
  </si>
  <si>
    <t>Численность работников - всего</t>
  </si>
  <si>
    <t>Прогноз</t>
  </si>
  <si>
    <t xml:space="preserve">Среднемесячная начисленная </t>
  </si>
  <si>
    <t>заработная плата</t>
  </si>
  <si>
    <t>Фонд зарплаты по территории всего</t>
  </si>
  <si>
    <t>(без выплат социального характера)</t>
  </si>
  <si>
    <t>рублей</t>
  </si>
  <si>
    <t>%</t>
  </si>
  <si>
    <t xml:space="preserve">Темп к предыдущему году </t>
  </si>
  <si>
    <t>Показатели труда по бюджетообразующим предприятиям</t>
  </si>
  <si>
    <t xml:space="preserve">     Темп к предыдущему году </t>
  </si>
  <si>
    <t>Фонд заработной платы - итого</t>
  </si>
  <si>
    <t>чел.</t>
  </si>
  <si>
    <t xml:space="preserve">   из них:</t>
  </si>
  <si>
    <t xml:space="preserve">Среднегодовая численность работников органов местного самоуправления </t>
  </si>
  <si>
    <t xml:space="preserve">Среднемесячная зарплата работников органов местного самоуправления </t>
  </si>
  <si>
    <t xml:space="preserve">Фонд зарплаты работников органов местного самоуправления </t>
  </si>
  <si>
    <t>Среднегодовая численность работающих во всех организациях   муниципальной формы собственности</t>
  </si>
  <si>
    <t>Среднемесячная зарплата работающих во всех организациях  муниципальной формы собственности</t>
  </si>
  <si>
    <t>Фонд зарплаты работающих во всех организациях   муниципальной формы собственности</t>
  </si>
  <si>
    <t>Сумма доходов для расчета налогового потенциала по НДФЛ</t>
  </si>
  <si>
    <t>Налог на доходы физических лиц в консолидированный бюджет территории</t>
  </si>
  <si>
    <t>Прогноз показателей труда в целом по территории</t>
  </si>
  <si>
    <t>Удельный вес прочих доходов в общей сумме доходов для расчета налогового потенциала по налогу на доходы физических лиц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</si>
  <si>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</si>
  <si>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</si>
  <si>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Темп к предыдущему периоду</t>
  </si>
  <si>
    <t xml:space="preserve">  по налогу на доходы физических лиц (рассчитывается с участием отдела финансов территории)</t>
  </si>
  <si>
    <t>Расчет доходов для определения налогового потенциала</t>
  </si>
  <si>
    <t xml:space="preserve">          из них растениеводство и животноводство, охота и предоставление соответствующих услуг в этих областях</t>
  </si>
  <si>
    <t xml:space="preserve">         рыболовство,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</si>
  <si>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</si>
  <si>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</si>
  <si>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</si>
  <si>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</si>
  <si>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
общественного питания</t>
  </si>
  <si>
    <t>деятельность финансовая и страховая</t>
  </si>
  <si>
    <t>деятельность по операциям с недвижимым имуществом</t>
  </si>
  <si>
    <t>деятельность административная и 
сопутствующие дополнительные услуги</t>
  </si>
  <si>
    <t>деятельность профессиональная, научная и техническая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</si>
  <si>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</si>
  <si>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</si>
  <si>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</si>
  <si>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</si>
  <si>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>добыча полезных ископаемых</t>
  </si>
  <si>
    <t>обрабатывающие производства</t>
  </si>
  <si>
    <t>строительство</t>
  </si>
  <si>
    <t>деятельность в области информации и связи</t>
  </si>
  <si>
    <t>сельское, лесное хозяйство, охота, 
рыболовство и рыбоводство</t>
  </si>
  <si>
    <t xml:space="preserve">          торговля оптовая, кроме оптовой торговли автотранспортными средствами и мотоциклами</t>
  </si>
  <si>
    <t xml:space="preserve">          торговля розничная, кроме торговли автотранспортными средствами и мотоциклами</t>
  </si>
  <si>
    <t>2021 г.</t>
  </si>
  <si>
    <t>2022 г.</t>
  </si>
  <si>
    <t>предоставление прочих видов услуг</t>
  </si>
  <si>
    <t>деятельность в области здравоохранения и социальных услуг</t>
  </si>
  <si>
    <t>2023 г.</t>
  </si>
  <si>
    <t>ф-л ОАО " Батайский завод мостовых железонобетонных конструкций"</t>
  </si>
  <si>
    <t>Эксплуатационное локомотивное депо Батайск СКЖД</t>
  </si>
  <si>
    <t>ООО "Экспедиционная компания "Юг Руси"</t>
  </si>
  <si>
    <t>ПАО ОКТБ "Вектор"</t>
  </si>
  <si>
    <t>Единица измерения</t>
  </si>
  <si>
    <t>Отчет 2018 г. (утверж.)</t>
  </si>
  <si>
    <t>Отчет янв.-март 2019 г.</t>
  </si>
  <si>
    <t>Отчет 2019 г.</t>
  </si>
  <si>
    <t>Отчет 2019 г. (утверж.)</t>
  </si>
  <si>
    <t>Отчет янв.-март 2020 г.</t>
  </si>
  <si>
    <t>Оценка 2020 г.</t>
  </si>
  <si>
    <t>–</t>
  </si>
  <si>
    <t>Среднесписочная численность работников - итого</t>
  </si>
  <si>
    <t xml:space="preserve">     в том числе по каждому бюджетообразующему предприятию</t>
  </si>
  <si>
    <t xml:space="preserve">      в том числе по каждому бюджетообразующему предприятию</t>
  </si>
  <si>
    <t>Среднемесячная зарплата  (средняя по бюджетообразующим предприятиям)</t>
  </si>
  <si>
    <t xml:space="preserve"> в том числе по каждому бюджетообразующему предприятию</t>
  </si>
  <si>
    <t>Прогноз развития труда на 2021 - 2023 гг.</t>
  </si>
  <si>
    <t>тыс. руб.</t>
  </si>
  <si>
    <t>План (прогноз) 2020 г.</t>
  </si>
  <si>
    <t>Фонд заработной платы</t>
  </si>
  <si>
    <t>Приложение № 6
к постановлению
Администрации
города Батайска
от______________№___________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</si>
</sst>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1" fillId="0" borderId="0" xfId="0" applyNumberFormat="1" applyFont="1" applyFill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/>
    <xf numFmtId="2" fontId="1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5"/>
  <sheetViews>
    <sheetView tabSelected="1" view="pageBreakPreview" zoomScale="80" zoomScaleSheetLayoutView="80" workbookViewId="0">
      <selection activeCell="I2" sqref="I2"/>
    </sheetView>
  </sheetViews>
  <sheetFormatPr defaultRowHeight="15.75"/>
  <cols>
    <col min="1" max="1" width="37.5703125" style="2" customWidth="1"/>
    <col min="2" max="2" width="12" style="2" customWidth="1"/>
    <col min="3" max="3" width="14" style="2" customWidth="1"/>
    <col min="4" max="5" width="15" style="2" customWidth="1"/>
    <col min="6" max="6" width="14.140625" style="2" customWidth="1"/>
    <col min="7" max="7" width="15.28515625" style="2" customWidth="1"/>
    <col min="8" max="8" width="13.85546875" style="2" customWidth="1"/>
    <col min="9" max="9" width="13.42578125" style="2" customWidth="1"/>
    <col min="10" max="10" width="18.85546875" style="2" customWidth="1"/>
    <col min="11" max="12" width="7.7109375" style="2" customWidth="1"/>
    <col min="13" max="16384" width="9.140625" style="2"/>
  </cols>
  <sheetData>
    <row r="1" spans="1:11" ht="90" customHeight="1">
      <c r="I1" s="50" t="s">
        <v>79</v>
      </c>
      <c r="J1" s="51"/>
    </row>
    <row r="3" spans="1:11">
      <c r="A3" s="48" t="s">
        <v>75</v>
      </c>
      <c r="B3" s="48"/>
      <c r="C3" s="48"/>
      <c r="D3" s="48"/>
      <c r="E3" s="48"/>
      <c r="F3" s="48"/>
      <c r="G3" s="48"/>
      <c r="H3" s="48"/>
      <c r="I3" s="48"/>
      <c r="J3" s="48"/>
      <c r="K3" s="47"/>
    </row>
    <row r="4" spans="1:1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5.75" customHeight="1">
      <c r="A5" s="52" t="s">
        <v>24</v>
      </c>
      <c r="B5" s="52"/>
      <c r="C5" s="52"/>
      <c r="D5" s="52"/>
      <c r="E5" s="52"/>
      <c r="F5" s="52"/>
      <c r="G5" s="52"/>
      <c r="H5" s="52"/>
      <c r="I5" s="52"/>
      <c r="J5" s="52"/>
    </row>
    <row r="7" spans="1:11">
      <c r="A7" s="54" t="s">
        <v>0</v>
      </c>
      <c r="B7" s="49" t="s">
        <v>62</v>
      </c>
      <c r="C7" s="49" t="s">
        <v>63</v>
      </c>
      <c r="D7" s="49" t="s">
        <v>64</v>
      </c>
      <c r="E7" s="49" t="s">
        <v>66</v>
      </c>
      <c r="F7" s="49" t="s">
        <v>67</v>
      </c>
      <c r="G7" s="49" t="s">
        <v>68</v>
      </c>
      <c r="H7" s="55" t="s">
        <v>3</v>
      </c>
      <c r="I7" s="56"/>
      <c r="J7" s="57"/>
    </row>
    <row r="8" spans="1:11">
      <c r="A8" s="54"/>
      <c r="B8" s="49"/>
      <c r="C8" s="49"/>
      <c r="D8" s="49"/>
      <c r="E8" s="49"/>
      <c r="F8" s="49"/>
      <c r="G8" s="49"/>
      <c r="H8" s="54" t="s">
        <v>53</v>
      </c>
      <c r="I8" s="54" t="s">
        <v>54</v>
      </c>
      <c r="J8" s="54" t="s">
        <v>57</v>
      </c>
    </row>
    <row r="9" spans="1:11" ht="14.25" customHeight="1">
      <c r="A9" s="54"/>
      <c r="B9" s="49"/>
      <c r="C9" s="49"/>
      <c r="D9" s="49"/>
      <c r="E9" s="49"/>
      <c r="F9" s="49"/>
      <c r="G9" s="49"/>
      <c r="H9" s="54"/>
      <c r="I9" s="54"/>
      <c r="J9" s="54"/>
    </row>
    <row r="10" spans="1:11">
      <c r="A10" s="18" t="s">
        <v>2</v>
      </c>
      <c r="B10" s="17" t="s">
        <v>14</v>
      </c>
      <c r="C10" s="25">
        <f>C12+C18+C20+C22+C24+C26+C28+C35+C37+C39+C41+C43+C45+C47+C49+C51+C53+C55+C57</f>
        <v>28069</v>
      </c>
      <c r="D10" s="25">
        <f t="shared" ref="D10:J10" si="0">D12+D18+D20+D22+D24+D26+D28+D35+D37+D39+D41+D43+D45+D47+D49+D51+D53+D55+D57</f>
        <v>26639</v>
      </c>
      <c r="E10" s="25">
        <f t="shared" si="0"/>
        <v>26818</v>
      </c>
      <c r="F10" s="25">
        <f t="shared" si="0"/>
        <v>25520</v>
      </c>
      <c r="G10" s="25">
        <f t="shared" si="0"/>
        <v>26681</v>
      </c>
      <c r="H10" s="25">
        <f t="shared" si="0"/>
        <v>27484</v>
      </c>
      <c r="I10" s="25">
        <f t="shared" si="0"/>
        <v>27506</v>
      </c>
      <c r="J10" s="25">
        <f t="shared" si="0"/>
        <v>28314</v>
      </c>
    </row>
    <row r="11" spans="1:11">
      <c r="A11" s="28" t="s">
        <v>10</v>
      </c>
      <c r="B11" s="29" t="s">
        <v>9</v>
      </c>
      <c r="C11" s="12"/>
      <c r="D11" s="12"/>
      <c r="E11" s="12">
        <f>E10/C10*100</f>
        <v>95.543125868395734</v>
      </c>
      <c r="F11" s="12">
        <f>F10/D10*100</f>
        <v>95.799391869064152</v>
      </c>
      <c r="G11" s="12">
        <f>G10/E10*100</f>
        <v>99.489149078976808</v>
      </c>
      <c r="H11" s="12">
        <f>H10/G10*100</f>
        <v>103.00963232262659</v>
      </c>
      <c r="I11" s="12">
        <f>I10/H10*100</f>
        <v>100.0800465725513</v>
      </c>
      <c r="J11" s="12">
        <f>J10/I10*100</f>
        <v>102.93754090016725</v>
      </c>
    </row>
    <row r="12" spans="1:11" ht="32.25" customHeight="1">
      <c r="A12" s="6" t="s">
        <v>50</v>
      </c>
      <c r="B12" s="17" t="s">
        <v>14</v>
      </c>
      <c r="C12" s="30">
        <v>65</v>
      </c>
      <c r="D12" s="30">
        <v>65</v>
      </c>
      <c r="E12" s="30">
        <v>62</v>
      </c>
      <c r="F12" s="30">
        <v>50</v>
      </c>
      <c r="G12" s="30">
        <v>58</v>
      </c>
      <c r="H12" s="30">
        <v>60</v>
      </c>
      <c r="I12" s="30">
        <v>60</v>
      </c>
      <c r="J12" s="30">
        <v>58</v>
      </c>
    </row>
    <row r="13" spans="1:11">
      <c r="A13" s="31" t="s">
        <v>10</v>
      </c>
      <c r="B13" s="17" t="s">
        <v>9</v>
      </c>
      <c r="C13" s="33" t="s">
        <v>69</v>
      </c>
      <c r="D13" s="33" t="s">
        <v>69</v>
      </c>
      <c r="E13" s="12">
        <f>E12/C12*100</f>
        <v>95.384615384615387</v>
      </c>
      <c r="F13" s="12">
        <f>F12/D12*100</f>
        <v>76.923076923076934</v>
      </c>
      <c r="G13" s="12">
        <f>G12/E12*100</f>
        <v>93.548387096774192</v>
      </c>
      <c r="H13" s="12">
        <f>H12/G12*100</f>
        <v>103.44827586206897</v>
      </c>
      <c r="I13" s="12">
        <f>I12/H12*100</f>
        <v>100</v>
      </c>
      <c r="J13" s="12">
        <f>J12/I12*100</f>
        <v>96.666666666666671</v>
      </c>
    </row>
    <row r="14" spans="1:11" ht="63" customHeight="1">
      <c r="A14" s="6" t="s">
        <v>31</v>
      </c>
      <c r="B14" s="17" t="s">
        <v>14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</row>
    <row r="15" spans="1:11">
      <c r="A15" s="31" t="s">
        <v>10</v>
      </c>
      <c r="B15" s="17" t="s">
        <v>9</v>
      </c>
      <c r="C15" s="33" t="s">
        <v>69</v>
      </c>
      <c r="D15" s="33" t="s">
        <v>69</v>
      </c>
      <c r="E15" s="33" t="s">
        <v>69</v>
      </c>
      <c r="F15" s="33" t="s">
        <v>69</v>
      </c>
      <c r="G15" s="33" t="s">
        <v>69</v>
      </c>
      <c r="H15" s="33" t="s">
        <v>69</v>
      </c>
      <c r="I15" s="33" t="s">
        <v>69</v>
      </c>
      <c r="J15" s="33" t="s">
        <v>69</v>
      </c>
    </row>
    <row r="16" spans="1:11">
      <c r="A16" s="6" t="s">
        <v>32</v>
      </c>
      <c r="B16" s="17" t="s">
        <v>14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8"/>
    </row>
    <row r="17" spans="1:11">
      <c r="A17" s="31" t="s">
        <v>10</v>
      </c>
      <c r="B17" s="17" t="s">
        <v>9</v>
      </c>
      <c r="C17" s="33" t="s">
        <v>69</v>
      </c>
      <c r="D17" s="33" t="s">
        <v>69</v>
      </c>
      <c r="E17" s="33" t="s">
        <v>69</v>
      </c>
      <c r="F17" s="33" t="s">
        <v>69</v>
      </c>
      <c r="G17" s="33" t="s">
        <v>69</v>
      </c>
      <c r="H17" s="33" t="s">
        <v>69</v>
      </c>
      <c r="I17" s="33" t="s">
        <v>69</v>
      </c>
      <c r="J17" s="33" t="s">
        <v>69</v>
      </c>
      <c r="K17" s="8"/>
    </row>
    <row r="18" spans="1:11">
      <c r="A18" s="6" t="s">
        <v>46</v>
      </c>
      <c r="B18" s="17" t="s">
        <v>14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8"/>
    </row>
    <row r="19" spans="1:11">
      <c r="A19" s="31" t="s">
        <v>10</v>
      </c>
      <c r="B19" s="17" t="s">
        <v>9</v>
      </c>
      <c r="C19" s="33" t="s">
        <v>69</v>
      </c>
      <c r="D19" s="33" t="s">
        <v>69</v>
      </c>
      <c r="E19" s="33" t="s">
        <v>69</v>
      </c>
      <c r="F19" s="33" t="s">
        <v>69</v>
      </c>
      <c r="G19" s="33" t="s">
        <v>69</v>
      </c>
      <c r="H19" s="33" t="s">
        <v>69</v>
      </c>
      <c r="I19" s="33" t="s">
        <v>69</v>
      </c>
      <c r="J19" s="33" t="s">
        <v>69</v>
      </c>
      <c r="K19" s="8"/>
    </row>
    <row r="20" spans="1:11">
      <c r="A20" s="6" t="s">
        <v>47</v>
      </c>
      <c r="B20" s="17" t="s">
        <v>14</v>
      </c>
      <c r="C20" s="25">
        <v>3528</v>
      </c>
      <c r="D20" s="25">
        <v>3219</v>
      </c>
      <c r="E20" s="25">
        <v>3390</v>
      </c>
      <c r="F20" s="25">
        <v>3011</v>
      </c>
      <c r="G20" s="25">
        <v>3289</v>
      </c>
      <c r="H20" s="25">
        <v>3654</v>
      </c>
      <c r="I20" s="25">
        <v>3656</v>
      </c>
      <c r="J20" s="25">
        <v>4456</v>
      </c>
      <c r="K20" s="8"/>
    </row>
    <row r="21" spans="1:11">
      <c r="A21" s="31" t="s">
        <v>10</v>
      </c>
      <c r="B21" s="17" t="s">
        <v>9</v>
      </c>
      <c r="C21" s="33" t="s">
        <v>69</v>
      </c>
      <c r="D21" s="33" t="s">
        <v>69</v>
      </c>
      <c r="E21" s="12">
        <f>E20/C20*100</f>
        <v>96.088435374149668</v>
      </c>
      <c r="F21" s="12">
        <f>F20/D20*100</f>
        <v>93.538365952159054</v>
      </c>
      <c r="G21" s="12">
        <f>G20/E20*100</f>
        <v>97.020648967551622</v>
      </c>
      <c r="H21" s="12">
        <f>H20/G20*100</f>
        <v>111.09759805411979</v>
      </c>
      <c r="I21" s="12">
        <f>I20/H20*100</f>
        <v>100.05473453749316</v>
      </c>
      <c r="J21" s="12">
        <f>J20/I20*100</f>
        <v>121.88183807439825</v>
      </c>
      <c r="K21" s="8"/>
    </row>
    <row r="22" spans="1:11" ht="47.25">
      <c r="A22" s="6" t="s">
        <v>33</v>
      </c>
      <c r="B22" s="17" t="s">
        <v>14</v>
      </c>
      <c r="C22" s="30">
        <v>811</v>
      </c>
      <c r="D22" s="30">
        <v>856</v>
      </c>
      <c r="E22" s="30">
        <v>815</v>
      </c>
      <c r="F22" s="30">
        <v>615</v>
      </c>
      <c r="G22" s="30">
        <v>725</v>
      </c>
      <c r="H22" s="30">
        <v>730</v>
      </c>
      <c r="I22" s="30">
        <v>730</v>
      </c>
      <c r="J22" s="30">
        <v>732</v>
      </c>
      <c r="K22" s="8"/>
    </row>
    <row r="23" spans="1:11">
      <c r="A23" s="31" t="s">
        <v>10</v>
      </c>
      <c r="B23" s="17" t="s">
        <v>9</v>
      </c>
      <c r="C23" s="33" t="s">
        <v>69</v>
      </c>
      <c r="D23" s="33" t="s">
        <v>69</v>
      </c>
      <c r="E23" s="12">
        <f>E22/C22*100</f>
        <v>100.49321824907523</v>
      </c>
      <c r="F23" s="12">
        <f>F22/D22*100</f>
        <v>71.845794392523359</v>
      </c>
      <c r="G23" s="12">
        <f>G22/E22*100</f>
        <v>88.957055214723923</v>
      </c>
      <c r="H23" s="12">
        <f>H22/G22*100</f>
        <v>100.68965517241379</v>
      </c>
      <c r="I23" s="12">
        <f>I22/H22*100</f>
        <v>100</v>
      </c>
      <c r="J23" s="12">
        <f>J22/I22*100</f>
        <v>100.27397260273973</v>
      </c>
      <c r="K23" s="8"/>
    </row>
    <row r="24" spans="1:11" ht="63">
      <c r="A24" s="6" t="s">
        <v>34</v>
      </c>
      <c r="B24" s="17" t="s">
        <v>14</v>
      </c>
      <c r="C24" s="25">
        <v>475</v>
      </c>
      <c r="D24" s="25">
        <v>414</v>
      </c>
      <c r="E24" s="25">
        <v>452</v>
      </c>
      <c r="F24" s="25">
        <v>424</v>
      </c>
      <c r="G24" s="25">
        <v>467</v>
      </c>
      <c r="H24" s="25">
        <v>465</v>
      </c>
      <c r="I24" s="25">
        <v>465</v>
      </c>
      <c r="J24" s="25">
        <v>467</v>
      </c>
      <c r="K24" s="8"/>
    </row>
    <row r="25" spans="1:11">
      <c r="A25" s="31" t="s">
        <v>10</v>
      </c>
      <c r="B25" s="17" t="s">
        <v>9</v>
      </c>
      <c r="C25" s="33" t="s">
        <v>69</v>
      </c>
      <c r="D25" s="33" t="s">
        <v>69</v>
      </c>
      <c r="E25" s="12">
        <f>E24/C24*100</f>
        <v>95.15789473684211</v>
      </c>
      <c r="F25" s="12">
        <f>F24/D24*100</f>
        <v>102.41545893719808</v>
      </c>
      <c r="G25" s="12">
        <f>G24/E24*100</f>
        <v>103.31858407079646</v>
      </c>
      <c r="H25" s="12">
        <f>H24/G24*100</f>
        <v>99.571734475374726</v>
      </c>
      <c r="I25" s="12">
        <f>I24/H24*100</f>
        <v>100</v>
      </c>
      <c r="J25" s="12">
        <f>J24/I24*100</f>
        <v>100.43010752688173</v>
      </c>
      <c r="K25" s="8"/>
    </row>
    <row r="26" spans="1:11">
      <c r="A26" s="6" t="s">
        <v>48</v>
      </c>
      <c r="B26" s="17" t="s">
        <v>14</v>
      </c>
      <c r="C26" s="25">
        <v>1377</v>
      </c>
      <c r="D26" s="25">
        <v>1383</v>
      </c>
      <c r="E26" s="25">
        <v>1426</v>
      </c>
      <c r="F26" s="25">
        <v>1132</v>
      </c>
      <c r="G26" s="25">
        <v>1428</v>
      </c>
      <c r="H26" s="25">
        <v>1398</v>
      </c>
      <c r="I26" s="25">
        <v>1402</v>
      </c>
      <c r="J26" s="25">
        <v>1402</v>
      </c>
      <c r="K26" s="8"/>
    </row>
    <row r="27" spans="1:11">
      <c r="A27" s="31" t="s">
        <v>10</v>
      </c>
      <c r="B27" s="17" t="s">
        <v>9</v>
      </c>
      <c r="C27" s="33" t="s">
        <v>69</v>
      </c>
      <c r="D27" s="33" t="s">
        <v>69</v>
      </c>
      <c r="E27" s="12">
        <f>E26/C26*100</f>
        <v>103.55846042120551</v>
      </c>
      <c r="F27" s="12">
        <f>F26/D26*100</f>
        <v>81.851048445408537</v>
      </c>
      <c r="G27" s="12">
        <f>G26/E26*100</f>
        <v>100.14025245441796</v>
      </c>
      <c r="H27" s="12">
        <f>H26/G26*100</f>
        <v>97.899159663865547</v>
      </c>
      <c r="I27" s="12">
        <f>I26/H26*100</f>
        <v>100.28612303290414</v>
      </c>
      <c r="J27" s="12">
        <f>J26/I26*100</f>
        <v>100</v>
      </c>
      <c r="K27" s="8"/>
    </row>
    <row r="28" spans="1:11" ht="47.25">
      <c r="A28" s="9" t="s">
        <v>35</v>
      </c>
      <c r="B28" s="17" t="s">
        <v>14</v>
      </c>
      <c r="C28" s="25">
        <v>4906</v>
      </c>
      <c r="D28" s="25">
        <v>4975</v>
      </c>
      <c r="E28" s="25">
        <v>4989</v>
      </c>
      <c r="F28" s="25">
        <v>4870</v>
      </c>
      <c r="G28" s="25">
        <v>4940</v>
      </c>
      <c r="H28" s="25">
        <v>4980</v>
      </c>
      <c r="I28" s="25">
        <v>4982</v>
      </c>
      <c r="J28" s="25">
        <v>4984</v>
      </c>
      <c r="K28" s="8"/>
    </row>
    <row r="29" spans="1:11">
      <c r="A29" s="31" t="s">
        <v>10</v>
      </c>
      <c r="B29" s="17" t="s">
        <v>9</v>
      </c>
      <c r="C29" s="33" t="s">
        <v>69</v>
      </c>
      <c r="D29" s="33" t="s">
        <v>69</v>
      </c>
      <c r="E29" s="12">
        <f>E28/C28*100</f>
        <v>101.69180595189565</v>
      </c>
      <c r="F29" s="12">
        <f>F28/D28*100</f>
        <v>97.889447236180899</v>
      </c>
      <c r="G29" s="12">
        <f>G28/E28*100</f>
        <v>99.01783924634195</v>
      </c>
      <c r="H29" s="12">
        <f>H28/G28*100</f>
        <v>100.8097165991903</v>
      </c>
      <c r="I29" s="12">
        <f>I28/H28*100</f>
        <v>100.04016064257029</v>
      </c>
      <c r="J29" s="12">
        <f>J28/I28*100</f>
        <v>100.04014452027299</v>
      </c>
      <c r="K29" s="8"/>
    </row>
    <row r="30" spans="1:11">
      <c r="A30" s="6" t="s">
        <v>15</v>
      </c>
      <c r="B30" s="17"/>
      <c r="C30" s="12"/>
      <c r="D30" s="12"/>
      <c r="E30" s="12"/>
      <c r="F30" s="12"/>
      <c r="G30" s="12"/>
      <c r="H30" s="12"/>
      <c r="I30" s="12"/>
      <c r="J30" s="12"/>
    </row>
    <row r="31" spans="1:11" ht="63">
      <c r="A31" s="6" t="s">
        <v>51</v>
      </c>
      <c r="B31" s="17" t="s">
        <v>14</v>
      </c>
      <c r="C31" s="25">
        <v>712</v>
      </c>
      <c r="D31" s="25">
        <v>708</v>
      </c>
      <c r="E31" s="25">
        <v>710</v>
      </c>
      <c r="F31" s="25">
        <v>710</v>
      </c>
      <c r="G31" s="25">
        <v>710</v>
      </c>
      <c r="H31" s="25">
        <v>710</v>
      </c>
      <c r="I31" s="25">
        <v>711</v>
      </c>
      <c r="J31" s="25">
        <v>712</v>
      </c>
    </row>
    <row r="32" spans="1:11">
      <c r="A32" s="31" t="s">
        <v>10</v>
      </c>
      <c r="B32" s="17" t="s">
        <v>9</v>
      </c>
      <c r="C32" s="33" t="s">
        <v>69</v>
      </c>
      <c r="D32" s="33" t="s">
        <v>69</v>
      </c>
      <c r="E32" s="12">
        <f>E31/C31*100</f>
        <v>99.719101123595507</v>
      </c>
      <c r="F32" s="12">
        <f>F31/D31*100</f>
        <v>100.2824858757062</v>
      </c>
      <c r="G32" s="12">
        <f>G31/E31*100</f>
        <v>100</v>
      </c>
      <c r="H32" s="12">
        <f>H31/G31*100</f>
        <v>100</v>
      </c>
      <c r="I32" s="12">
        <f>I31/H31*100</f>
        <v>100.14084507042253</v>
      </c>
      <c r="J32" s="12">
        <f>J31/I31*100</f>
        <v>100.14064697609003</v>
      </c>
    </row>
    <row r="33" spans="1:10" ht="47.25">
      <c r="A33" s="6" t="s">
        <v>52</v>
      </c>
      <c r="B33" s="17" t="s">
        <v>14</v>
      </c>
      <c r="C33" s="25">
        <v>1685</v>
      </c>
      <c r="D33" s="25">
        <v>1301</v>
      </c>
      <c r="E33" s="25">
        <v>1508</v>
      </c>
      <c r="F33" s="25">
        <v>1221</v>
      </c>
      <c r="G33" s="25">
        <v>1491</v>
      </c>
      <c r="H33" s="25">
        <v>1495</v>
      </c>
      <c r="I33" s="25">
        <v>1506</v>
      </c>
      <c r="J33" s="25">
        <v>1510</v>
      </c>
    </row>
    <row r="34" spans="1:10">
      <c r="A34" s="31" t="s">
        <v>10</v>
      </c>
      <c r="B34" s="17" t="s">
        <v>9</v>
      </c>
      <c r="C34" s="33" t="s">
        <v>69</v>
      </c>
      <c r="D34" s="33" t="s">
        <v>69</v>
      </c>
      <c r="E34" s="12">
        <f>E33/C33*100</f>
        <v>89.495548961424333</v>
      </c>
      <c r="F34" s="12">
        <f>F33/D33*100</f>
        <v>93.850883935434283</v>
      </c>
      <c r="G34" s="12">
        <f>G33/E33*100</f>
        <v>98.872679045092838</v>
      </c>
      <c r="H34" s="12">
        <f>H33/G33*100</f>
        <v>100.26827632461435</v>
      </c>
      <c r="I34" s="12">
        <f>I33/H33*100</f>
        <v>100.73578595317724</v>
      </c>
      <c r="J34" s="12">
        <f>J33/I33*100</f>
        <v>100.265604249668</v>
      </c>
    </row>
    <row r="35" spans="1:10">
      <c r="A35" s="6" t="s">
        <v>36</v>
      </c>
      <c r="B35" s="17" t="s">
        <v>14</v>
      </c>
      <c r="C35" s="25">
        <v>5574</v>
      </c>
      <c r="D35" s="25">
        <v>5330</v>
      </c>
      <c r="E35" s="25">
        <v>5196</v>
      </c>
      <c r="F35" s="25">
        <v>5032</v>
      </c>
      <c r="G35" s="25">
        <v>5158</v>
      </c>
      <c r="H35" s="25">
        <v>5578</v>
      </c>
      <c r="I35" s="25">
        <v>5580</v>
      </c>
      <c r="J35" s="25">
        <v>5580</v>
      </c>
    </row>
    <row r="36" spans="1:10">
      <c r="A36" s="31" t="s">
        <v>10</v>
      </c>
      <c r="B36" s="17" t="s">
        <v>9</v>
      </c>
      <c r="C36" s="33" t="s">
        <v>69</v>
      </c>
      <c r="D36" s="33" t="s">
        <v>69</v>
      </c>
      <c r="E36" s="12">
        <f>E35/C35*100</f>
        <v>93.218514531754565</v>
      </c>
      <c r="F36" s="12">
        <f>F35/D35*100</f>
        <v>94.409005628517832</v>
      </c>
      <c r="G36" s="12">
        <f>G35/E35*100</f>
        <v>99.268668206312555</v>
      </c>
      <c r="H36" s="12">
        <f>H35/G35*100</f>
        <v>108.1426909654905</v>
      </c>
      <c r="I36" s="12">
        <f>I35/H35*100</f>
        <v>100.03585514521333</v>
      </c>
      <c r="J36" s="12">
        <f>J35/I35*100</f>
        <v>100</v>
      </c>
    </row>
    <row r="37" spans="1:10" ht="47.25">
      <c r="A37" s="9" t="s">
        <v>37</v>
      </c>
      <c r="B37" s="17" t="s">
        <v>14</v>
      </c>
      <c r="C37" s="25">
        <v>240</v>
      </c>
      <c r="D37" s="25">
        <v>222</v>
      </c>
      <c r="E37" s="25">
        <v>221</v>
      </c>
      <c r="F37" s="25">
        <v>208</v>
      </c>
      <c r="G37" s="25">
        <v>220</v>
      </c>
      <c r="H37" s="25">
        <v>222</v>
      </c>
      <c r="I37" s="25">
        <v>225</v>
      </c>
      <c r="J37" s="25">
        <v>225</v>
      </c>
    </row>
    <row r="38" spans="1:10">
      <c r="A38" s="31" t="s">
        <v>10</v>
      </c>
      <c r="B38" s="17" t="s">
        <v>9</v>
      </c>
      <c r="C38" s="33" t="s">
        <v>69</v>
      </c>
      <c r="D38" s="33" t="s">
        <v>69</v>
      </c>
      <c r="E38" s="12">
        <f>E37/C37*100</f>
        <v>92.083333333333329</v>
      </c>
      <c r="F38" s="12">
        <f>F37/D37*100</f>
        <v>93.693693693693689</v>
      </c>
      <c r="G38" s="12">
        <f>G37/E37*100</f>
        <v>99.547511312217196</v>
      </c>
      <c r="H38" s="12">
        <f>H37/G37*100</f>
        <v>100.90909090909091</v>
      </c>
      <c r="I38" s="12">
        <f>I37/H37*100</f>
        <v>101.35135135135135</v>
      </c>
      <c r="J38" s="12">
        <f>J37/I37*100</f>
        <v>100</v>
      </c>
    </row>
    <row r="39" spans="1:10" ht="31.5">
      <c r="A39" s="6" t="s">
        <v>49</v>
      </c>
      <c r="B39" s="17" t="s">
        <v>14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</row>
    <row r="40" spans="1:10">
      <c r="A40" s="31" t="s">
        <v>10</v>
      </c>
      <c r="B40" s="17" t="s">
        <v>9</v>
      </c>
      <c r="C40" s="33" t="s">
        <v>69</v>
      </c>
      <c r="D40" s="33" t="s">
        <v>69</v>
      </c>
      <c r="E40" s="33" t="s">
        <v>69</v>
      </c>
      <c r="F40" s="33" t="s">
        <v>69</v>
      </c>
      <c r="G40" s="33" t="s">
        <v>69</v>
      </c>
      <c r="H40" s="33" t="s">
        <v>69</v>
      </c>
      <c r="I40" s="33" t="s">
        <v>69</v>
      </c>
      <c r="J40" s="33" t="s">
        <v>69</v>
      </c>
    </row>
    <row r="41" spans="1:10" ht="31.5">
      <c r="A41" s="6" t="s">
        <v>38</v>
      </c>
      <c r="B41" s="17" t="s">
        <v>14</v>
      </c>
      <c r="C41" s="25">
        <v>405</v>
      </c>
      <c r="D41" s="25">
        <v>408</v>
      </c>
      <c r="E41" s="25">
        <v>409</v>
      </c>
      <c r="F41" s="25">
        <v>406</v>
      </c>
      <c r="G41" s="25">
        <v>409</v>
      </c>
      <c r="H41" s="25">
        <v>410</v>
      </c>
      <c r="I41" s="25">
        <v>410</v>
      </c>
      <c r="J41" s="25">
        <v>410</v>
      </c>
    </row>
    <row r="42" spans="1:10">
      <c r="A42" s="31" t="s">
        <v>10</v>
      </c>
      <c r="B42" s="17" t="s">
        <v>9</v>
      </c>
      <c r="C42" s="33" t="s">
        <v>69</v>
      </c>
      <c r="D42" s="33" t="s">
        <v>69</v>
      </c>
      <c r="E42" s="12">
        <f>E41/C41*100</f>
        <v>100.98765432098766</v>
      </c>
      <c r="F42" s="12">
        <f>F41/D41*100</f>
        <v>99.509803921568633</v>
      </c>
      <c r="G42" s="12">
        <f>G41/E41*100</f>
        <v>100</v>
      </c>
      <c r="H42" s="12">
        <f>H41/G41*100</f>
        <v>100.24449877750612</v>
      </c>
      <c r="I42" s="12">
        <f>I41/H41*100</f>
        <v>100</v>
      </c>
      <c r="J42" s="12">
        <f>J41/I41*100</f>
        <v>100</v>
      </c>
    </row>
    <row r="43" spans="1:10" ht="31.5">
      <c r="A43" s="6" t="s">
        <v>39</v>
      </c>
      <c r="B43" s="17" t="s">
        <v>14</v>
      </c>
      <c r="C43" s="25">
        <v>1308</v>
      </c>
      <c r="D43" s="25">
        <v>1225</v>
      </c>
      <c r="E43" s="25">
        <v>1277</v>
      </c>
      <c r="F43" s="25">
        <v>936</v>
      </c>
      <c r="G43" s="25">
        <v>998</v>
      </c>
      <c r="H43" s="25">
        <v>995</v>
      </c>
      <c r="I43" s="25">
        <v>992</v>
      </c>
      <c r="J43" s="25">
        <v>990</v>
      </c>
    </row>
    <row r="44" spans="1:10">
      <c r="A44" s="31" t="s">
        <v>10</v>
      </c>
      <c r="B44" s="17" t="s">
        <v>9</v>
      </c>
      <c r="C44" s="33" t="s">
        <v>69</v>
      </c>
      <c r="D44" s="33" t="s">
        <v>69</v>
      </c>
      <c r="E44" s="12">
        <f>E43/C43*100</f>
        <v>97.629969418960243</v>
      </c>
      <c r="F44" s="12">
        <f>F43/D43*100</f>
        <v>76.408163265306115</v>
      </c>
      <c r="G44" s="12">
        <f>G43/E43*100</f>
        <v>78.151918559122947</v>
      </c>
      <c r="H44" s="12">
        <f>H43/G43*100</f>
        <v>99.699398797595194</v>
      </c>
      <c r="I44" s="12">
        <f>I43/H43*100</f>
        <v>99.698492462311563</v>
      </c>
      <c r="J44" s="12">
        <f>J43/I43*100</f>
        <v>99.798387096774192</v>
      </c>
    </row>
    <row r="45" spans="1:10" ht="31.5">
      <c r="A45" s="9" t="s">
        <v>41</v>
      </c>
      <c r="B45" s="17" t="s">
        <v>14</v>
      </c>
      <c r="C45" s="25">
        <v>362</v>
      </c>
      <c r="D45" s="25">
        <v>240</v>
      </c>
      <c r="E45" s="25">
        <v>238</v>
      </c>
      <c r="F45" s="25">
        <v>251</v>
      </c>
      <c r="G45" s="25">
        <v>245</v>
      </c>
      <c r="H45" s="25">
        <v>244</v>
      </c>
      <c r="I45" s="25">
        <v>246</v>
      </c>
      <c r="J45" s="25">
        <v>246</v>
      </c>
    </row>
    <row r="46" spans="1:10">
      <c r="A46" s="31" t="s">
        <v>10</v>
      </c>
      <c r="B46" s="17" t="s">
        <v>9</v>
      </c>
      <c r="C46" s="33" t="s">
        <v>69</v>
      </c>
      <c r="D46" s="33" t="s">
        <v>69</v>
      </c>
      <c r="E46" s="12">
        <f>E45/C45*100</f>
        <v>65.745856353591165</v>
      </c>
      <c r="F46" s="12">
        <f>F45/D45*100</f>
        <v>104.58333333333334</v>
      </c>
      <c r="G46" s="12">
        <f>G45/E45*100</f>
        <v>102.94117647058823</v>
      </c>
      <c r="H46" s="12">
        <f>H45/G45*100</f>
        <v>99.591836734693871</v>
      </c>
      <c r="I46" s="12">
        <f>I45/H45*100</f>
        <v>100.81967213114753</v>
      </c>
      <c r="J46" s="12">
        <f>J45/I45*100</f>
        <v>100</v>
      </c>
    </row>
    <row r="47" spans="1:10" ht="48" customHeight="1">
      <c r="A47" s="6" t="s">
        <v>40</v>
      </c>
      <c r="B47" s="17" t="s">
        <v>14</v>
      </c>
      <c r="C47" s="25">
        <v>1142</v>
      </c>
      <c r="D47" s="25">
        <v>1111</v>
      </c>
      <c r="E47" s="25">
        <v>1127</v>
      </c>
      <c r="F47" s="25">
        <v>1018</v>
      </c>
      <c r="G47" s="25">
        <v>1128</v>
      </c>
      <c r="H47" s="25">
        <v>1130</v>
      </c>
      <c r="I47" s="25">
        <v>1132</v>
      </c>
      <c r="J47" s="25">
        <v>1134</v>
      </c>
    </row>
    <row r="48" spans="1:10">
      <c r="A48" s="31" t="s">
        <v>10</v>
      </c>
      <c r="B48" s="17" t="s">
        <v>9</v>
      </c>
      <c r="C48" s="33" t="s">
        <v>69</v>
      </c>
      <c r="D48" s="33" t="s">
        <v>69</v>
      </c>
      <c r="E48" s="12">
        <f>E47/C47*100</f>
        <v>98.686514886164616</v>
      </c>
      <c r="F48" s="12">
        <f>F47/D47*100</f>
        <v>91.629162916291634</v>
      </c>
      <c r="G48" s="12">
        <f>G47/E47*100</f>
        <v>100.08873114463177</v>
      </c>
      <c r="H48" s="12">
        <f>H47/G47*100</f>
        <v>100.177304964539</v>
      </c>
      <c r="I48" s="12">
        <f>I47/H47*100</f>
        <v>100.17699115044248</v>
      </c>
      <c r="J48" s="12">
        <f>J47/I47*100</f>
        <v>100.17667844522968</v>
      </c>
    </row>
    <row r="49" spans="1:10" ht="48.75" customHeight="1">
      <c r="A49" s="6" t="s">
        <v>42</v>
      </c>
      <c r="B49" s="17" t="s">
        <v>14</v>
      </c>
      <c r="C49" s="25">
        <v>1755</v>
      </c>
      <c r="D49" s="25">
        <v>1371</v>
      </c>
      <c r="E49" s="25">
        <v>1455</v>
      </c>
      <c r="F49" s="25">
        <v>1776</v>
      </c>
      <c r="G49" s="25">
        <v>1768</v>
      </c>
      <c r="H49" s="25">
        <v>1758</v>
      </c>
      <c r="I49" s="25">
        <v>1758</v>
      </c>
      <c r="J49" s="25">
        <v>1758</v>
      </c>
    </row>
    <row r="50" spans="1:10">
      <c r="A50" s="31" t="s">
        <v>10</v>
      </c>
      <c r="B50" s="17" t="s">
        <v>9</v>
      </c>
      <c r="C50" s="33" t="s">
        <v>69</v>
      </c>
      <c r="D50" s="33" t="s">
        <v>69</v>
      </c>
      <c r="E50" s="12">
        <f>E49/C49*100</f>
        <v>82.90598290598291</v>
      </c>
      <c r="F50" s="12">
        <f>F49/D49*100</f>
        <v>129.54048140043764</v>
      </c>
      <c r="G50" s="12">
        <f>G49/E49*100</f>
        <v>121.51202749140893</v>
      </c>
      <c r="H50" s="12">
        <f>H49/G49*100</f>
        <v>99.434389140271492</v>
      </c>
      <c r="I50" s="12">
        <f>I49/H49*100</f>
        <v>100</v>
      </c>
      <c r="J50" s="12">
        <f>J49/I49*100</f>
        <v>100</v>
      </c>
    </row>
    <row r="51" spans="1:10">
      <c r="A51" s="6" t="s">
        <v>43</v>
      </c>
      <c r="B51" s="17" t="s">
        <v>14</v>
      </c>
      <c r="C51" s="25">
        <v>3189</v>
      </c>
      <c r="D51" s="25">
        <v>3070</v>
      </c>
      <c r="E51" s="25">
        <v>2956</v>
      </c>
      <c r="F51" s="25">
        <v>3059</v>
      </c>
      <c r="G51" s="25">
        <v>3022</v>
      </c>
      <c r="H51" s="25">
        <v>3030</v>
      </c>
      <c r="I51" s="25">
        <v>3034</v>
      </c>
      <c r="J51" s="25">
        <v>3036</v>
      </c>
    </row>
    <row r="52" spans="1:10">
      <c r="A52" s="31" t="s">
        <v>10</v>
      </c>
      <c r="B52" s="17" t="s">
        <v>9</v>
      </c>
      <c r="C52" s="33" t="s">
        <v>69</v>
      </c>
      <c r="D52" s="33" t="s">
        <v>69</v>
      </c>
      <c r="E52" s="12">
        <f>E51/C51*100</f>
        <v>92.693634368140494</v>
      </c>
      <c r="F52" s="12">
        <f>F51/D51*100</f>
        <v>99.641693811074916</v>
      </c>
      <c r="G52" s="12">
        <f>G51/E51*100</f>
        <v>102.23274695534505</v>
      </c>
      <c r="H52" s="12">
        <f>H51/G51*100</f>
        <v>100.26472534745201</v>
      </c>
      <c r="I52" s="12">
        <f>I51/H51*100</f>
        <v>100.13201320132012</v>
      </c>
      <c r="J52" s="12">
        <f>J51/I51*100</f>
        <v>100.0659195781147</v>
      </c>
    </row>
    <row r="53" spans="1:10" ht="47.25">
      <c r="A53" s="6" t="s">
        <v>44</v>
      </c>
      <c r="B53" s="17" t="s">
        <v>14</v>
      </c>
      <c r="C53" s="25">
        <v>2153</v>
      </c>
      <c r="D53" s="25">
        <v>1996</v>
      </c>
      <c r="E53" s="25">
        <v>2028</v>
      </c>
      <c r="F53" s="25">
        <v>2013</v>
      </c>
      <c r="G53" s="25">
        <v>2054</v>
      </c>
      <c r="H53" s="25">
        <v>2056</v>
      </c>
      <c r="I53" s="25">
        <v>2058</v>
      </c>
      <c r="J53" s="25">
        <v>2060</v>
      </c>
    </row>
    <row r="54" spans="1:10">
      <c r="A54" s="31" t="s">
        <v>10</v>
      </c>
      <c r="B54" s="17" t="s">
        <v>9</v>
      </c>
      <c r="C54" s="33" t="s">
        <v>69</v>
      </c>
      <c r="D54" s="33" t="s">
        <v>69</v>
      </c>
      <c r="E54" s="12">
        <f>E53/C53*100</f>
        <v>94.194147700882496</v>
      </c>
      <c r="F54" s="12">
        <f>F53/D53*100</f>
        <v>100.85170340681361</v>
      </c>
      <c r="G54" s="12">
        <f>G53/E53*100</f>
        <v>101.28205128205127</v>
      </c>
      <c r="H54" s="12">
        <f>H53/G53*100</f>
        <v>100.09737098344694</v>
      </c>
      <c r="I54" s="12">
        <f>I53/H53*100</f>
        <v>100.09727626459144</v>
      </c>
      <c r="J54" s="12">
        <f>J53/I53*100</f>
        <v>100.0971817298348</v>
      </c>
    </row>
    <row r="55" spans="1:10" ht="47.25">
      <c r="A55" s="6" t="s">
        <v>45</v>
      </c>
      <c r="B55" s="17" t="s">
        <v>14</v>
      </c>
      <c r="C55" s="25">
        <v>743</v>
      </c>
      <c r="D55" s="25">
        <v>718</v>
      </c>
      <c r="E55" s="25">
        <v>732</v>
      </c>
      <c r="F55" s="25">
        <v>682</v>
      </c>
      <c r="G55" s="25">
        <v>730</v>
      </c>
      <c r="H55" s="25">
        <v>732</v>
      </c>
      <c r="I55" s="25">
        <v>734</v>
      </c>
      <c r="J55" s="25">
        <v>734</v>
      </c>
    </row>
    <row r="56" spans="1:10">
      <c r="A56" s="31" t="s">
        <v>10</v>
      </c>
      <c r="B56" s="17" t="s">
        <v>9</v>
      </c>
      <c r="C56" s="33" t="s">
        <v>69</v>
      </c>
      <c r="D56" s="33" t="s">
        <v>69</v>
      </c>
      <c r="E56" s="12">
        <f>E55/C55*100</f>
        <v>98.519515477792723</v>
      </c>
      <c r="F56" s="12">
        <f>F55/D55*100</f>
        <v>94.986072423398326</v>
      </c>
      <c r="G56" s="12">
        <f>G55/E55*100</f>
        <v>99.726775956284158</v>
      </c>
      <c r="H56" s="12">
        <f>H55/G55*100</f>
        <v>100.27397260273973</v>
      </c>
      <c r="I56" s="12">
        <f>I55/H55*100</f>
        <v>100.27322404371584</v>
      </c>
      <c r="J56" s="12">
        <f>J55/I55*100</f>
        <v>100</v>
      </c>
    </row>
    <row r="57" spans="1:10">
      <c r="A57" s="31" t="s">
        <v>55</v>
      </c>
      <c r="B57" s="17" t="s">
        <v>14</v>
      </c>
      <c r="C57" s="25">
        <v>36</v>
      </c>
      <c r="D57" s="25">
        <v>36</v>
      </c>
      <c r="E57" s="25">
        <v>45</v>
      </c>
      <c r="F57" s="25">
        <v>37</v>
      </c>
      <c r="G57" s="25">
        <v>42</v>
      </c>
      <c r="H57" s="25">
        <v>42</v>
      </c>
      <c r="I57" s="25">
        <v>42</v>
      </c>
      <c r="J57" s="25">
        <v>42</v>
      </c>
    </row>
    <row r="58" spans="1:10">
      <c r="A58" s="31" t="s">
        <v>10</v>
      </c>
      <c r="B58" s="17" t="s">
        <v>9</v>
      </c>
      <c r="C58" s="33" t="s">
        <v>69</v>
      </c>
      <c r="D58" s="33" t="s">
        <v>69</v>
      </c>
      <c r="E58" s="12">
        <f>E57/C57*100</f>
        <v>125</v>
      </c>
      <c r="F58" s="12">
        <f>F57/D57*100</f>
        <v>102.77777777777777</v>
      </c>
      <c r="G58" s="12">
        <f>G57/E57*100</f>
        <v>93.333333333333329</v>
      </c>
      <c r="H58" s="12">
        <f>H57/G57*100</f>
        <v>100</v>
      </c>
      <c r="I58" s="12">
        <f>I57/H57*100</f>
        <v>100</v>
      </c>
      <c r="J58" s="12">
        <f>J57/I57*100</f>
        <v>100</v>
      </c>
    </row>
    <row r="59" spans="1:10" ht="63">
      <c r="A59" s="32" t="s">
        <v>19</v>
      </c>
      <c r="B59" s="14" t="s">
        <v>14</v>
      </c>
      <c r="C59" s="25">
        <v>4547</v>
      </c>
      <c r="D59" s="25">
        <v>4526</v>
      </c>
      <c r="E59" s="25">
        <v>4659.6000000000004</v>
      </c>
      <c r="F59" s="25">
        <v>4675.2</v>
      </c>
      <c r="G59" s="25">
        <v>4675</v>
      </c>
      <c r="H59" s="25">
        <v>4690</v>
      </c>
      <c r="I59" s="25">
        <v>4690</v>
      </c>
      <c r="J59" s="25">
        <v>4690</v>
      </c>
    </row>
    <row r="60" spans="1:10">
      <c r="A60" s="28" t="s">
        <v>10</v>
      </c>
      <c r="B60" s="29" t="s">
        <v>9</v>
      </c>
      <c r="C60" s="33" t="s">
        <v>69</v>
      </c>
      <c r="D60" s="33" t="s">
        <v>69</v>
      </c>
      <c r="E60" s="12">
        <f>E59/C59*100</f>
        <v>102.47635803826699</v>
      </c>
      <c r="F60" s="12">
        <f>F59/D59*100</f>
        <v>103.29650905877155</v>
      </c>
      <c r="G60" s="12">
        <f>G59/E59*100</f>
        <v>100.33050047214351</v>
      </c>
      <c r="H60" s="12">
        <f>H59/G59*100</f>
        <v>100.32085561497325</v>
      </c>
      <c r="I60" s="12">
        <f>I59/H59*100</f>
        <v>100</v>
      </c>
      <c r="J60" s="12">
        <f>J59/I59*100</f>
        <v>100</v>
      </c>
    </row>
    <row r="61" spans="1:10" ht="47.25">
      <c r="A61" s="32" t="s">
        <v>16</v>
      </c>
      <c r="B61" s="14" t="s">
        <v>14</v>
      </c>
      <c r="C61" s="25">
        <v>412</v>
      </c>
      <c r="D61" s="25">
        <v>417</v>
      </c>
      <c r="E61" s="25">
        <v>381</v>
      </c>
      <c r="F61" s="25">
        <v>377</v>
      </c>
      <c r="G61" s="25">
        <v>376</v>
      </c>
      <c r="H61" s="25">
        <v>380</v>
      </c>
      <c r="I61" s="25">
        <v>380</v>
      </c>
      <c r="J61" s="25">
        <v>380</v>
      </c>
    </row>
    <row r="62" spans="1:10">
      <c r="A62" s="28" t="s">
        <v>10</v>
      </c>
      <c r="B62" s="29" t="s">
        <v>9</v>
      </c>
      <c r="C62" s="33" t="s">
        <v>69</v>
      </c>
      <c r="D62" s="33" t="s">
        <v>69</v>
      </c>
      <c r="E62" s="12">
        <f>E61/C61*100</f>
        <v>92.475728155339809</v>
      </c>
      <c r="F62" s="12">
        <f>F61/D61*100</f>
        <v>90.407673860911274</v>
      </c>
      <c r="G62" s="12">
        <f>G61/E61*100</f>
        <v>98.687664041994751</v>
      </c>
      <c r="H62" s="12">
        <f>H61/G61*100</f>
        <v>101.06382978723406</v>
      </c>
      <c r="I62" s="12">
        <f>I61/H61*100</f>
        <v>100</v>
      </c>
      <c r="J62" s="12">
        <f>J61/I61*100</f>
        <v>100</v>
      </c>
    </row>
    <row r="63" spans="1:10">
      <c r="A63" s="18"/>
      <c r="B63" s="18"/>
      <c r="C63" s="12"/>
      <c r="D63" s="12"/>
      <c r="E63" s="12"/>
      <c r="F63" s="12"/>
      <c r="G63" s="12"/>
      <c r="H63" s="12"/>
      <c r="I63" s="12"/>
      <c r="J63" s="12"/>
    </row>
    <row r="64" spans="1:10">
      <c r="A64" s="18" t="s">
        <v>4</v>
      </c>
      <c r="B64" s="18"/>
      <c r="C64" s="12"/>
      <c r="D64" s="12"/>
      <c r="E64" s="12"/>
      <c r="F64" s="12"/>
      <c r="G64" s="12"/>
      <c r="H64" s="12"/>
      <c r="I64" s="12"/>
      <c r="J64" s="12"/>
    </row>
    <row r="65" spans="1:10">
      <c r="A65" s="18" t="s">
        <v>5</v>
      </c>
      <c r="B65" s="17" t="s">
        <v>8</v>
      </c>
      <c r="C65" s="27">
        <f>C121/C10/12*1000</f>
        <v>29414.702633510278</v>
      </c>
      <c r="D65" s="27">
        <f>D121/D10/3*1000</f>
        <v>28515.601437741665</v>
      </c>
      <c r="E65" s="27">
        <f>E121/E10/12*1000</f>
        <v>30786.880248340662</v>
      </c>
      <c r="F65" s="27">
        <f>F121/F10/3*1000</f>
        <v>30664.959420062703</v>
      </c>
      <c r="G65" s="27">
        <f>G121/G10/12*1000</f>
        <v>30790.813312844348</v>
      </c>
      <c r="H65" s="27">
        <f>H121/H10/12*1000</f>
        <v>32760.786348420908</v>
      </c>
      <c r="I65" s="27">
        <f>I121/I10/12*1000</f>
        <v>34888.682069366689</v>
      </c>
      <c r="J65" s="27">
        <f>J121/J10/12*1000</f>
        <v>37207.304089849546</v>
      </c>
    </row>
    <row r="66" spans="1:10">
      <c r="A66" s="18" t="s">
        <v>10</v>
      </c>
      <c r="B66" s="17" t="s">
        <v>9</v>
      </c>
      <c r="C66" s="33" t="s">
        <v>69</v>
      </c>
      <c r="D66" s="33" t="s">
        <v>69</v>
      </c>
      <c r="E66" s="12">
        <f>E65/C65*100</f>
        <v>104.6649379119242</v>
      </c>
      <c r="F66" s="12">
        <f>F65/D65*100</f>
        <v>107.53748079630637</v>
      </c>
      <c r="G66" s="12">
        <f>G65/E65*100</f>
        <v>100.01277513171831</v>
      </c>
      <c r="H66" s="12">
        <f>H65/G65*100</f>
        <v>106.3979246522689</v>
      </c>
      <c r="I66" s="12">
        <f>I65/H65*100</f>
        <v>106.49525227604417</v>
      </c>
      <c r="J66" s="12">
        <f>J65/I65*100</f>
        <v>106.64577130162986</v>
      </c>
    </row>
    <row r="67" spans="1:10">
      <c r="A67" s="18" t="s">
        <v>1</v>
      </c>
      <c r="B67" s="18"/>
      <c r="C67" s="12"/>
      <c r="D67" s="12"/>
      <c r="E67" s="12"/>
      <c r="F67" s="12"/>
      <c r="G67" s="12"/>
      <c r="H67" s="12"/>
      <c r="I67" s="12"/>
      <c r="J67" s="12"/>
    </row>
    <row r="68" spans="1:10" ht="31.5" customHeight="1">
      <c r="A68" s="6" t="s">
        <v>50</v>
      </c>
      <c r="B68" s="17" t="s">
        <v>8</v>
      </c>
      <c r="C68" s="27">
        <v>21277.4</v>
      </c>
      <c r="D68" s="27">
        <v>21331</v>
      </c>
      <c r="E68" s="27">
        <v>22404</v>
      </c>
      <c r="F68" s="27">
        <v>22508</v>
      </c>
      <c r="G68" s="27">
        <v>22671</v>
      </c>
      <c r="H68" s="27">
        <v>23980</v>
      </c>
      <c r="I68" s="27">
        <v>25650</v>
      </c>
      <c r="J68" s="27">
        <v>27460</v>
      </c>
    </row>
    <row r="69" spans="1:10">
      <c r="A69" s="18" t="s">
        <v>10</v>
      </c>
      <c r="B69" s="17"/>
      <c r="C69" s="33" t="s">
        <v>69</v>
      </c>
      <c r="D69" s="33" t="s">
        <v>69</v>
      </c>
      <c r="E69" s="12">
        <f>E68/C68*100</f>
        <v>105.29481985580944</v>
      </c>
      <c r="F69" s="12">
        <f>F68/D68*100</f>
        <v>105.51779100839154</v>
      </c>
      <c r="G69" s="12">
        <f>G68/E68*100</f>
        <v>101.19175147295125</v>
      </c>
      <c r="H69" s="12">
        <f>H68/G68*100</f>
        <v>105.77389616690927</v>
      </c>
      <c r="I69" s="12">
        <f>I68/H68*100</f>
        <v>106.96413678065053</v>
      </c>
      <c r="J69" s="12">
        <f>J68/I68*100</f>
        <v>107.05653021442497</v>
      </c>
    </row>
    <row r="70" spans="1:10" ht="64.5" customHeight="1">
      <c r="A70" s="6" t="s">
        <v>31</v>
      </c>
      <c r="B70" s="17" t="s">
        <v>8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</row>
    <row r="71" spans="1:10">
      <c r="A71" s="18" t="s">
        <v>10</v>
      </c>
      <c r="B71" s="17"/>
      <c r="C71" s="33" t="s">
        <v>69</v>
      </c>
      <c r="D71" s="33" t="s">
        <v>69</v>
      </c>
      <c r="E71" s="33" t="s">
        <v>69</v>
      </c>
      <c r="F71" s="33" t="s">
        <v>69</v>
      </c>
      <c r="G71" s="33" t="s">
        <v>69</v>
      </c>
      <c r="H71" s="33" t="s">
        <v>69</v>
      </c>
      <c r="I71" s="33" t="s">
        <v>69</v>
      </c>
      <c r="J71" s="33" t="s">
        <v>69</v>
      </c>
    </row>
    <row r="72" spans="1:10">
      <c r="A72" s="6" t="s">
        <v>32</v>
      </c>
      <c r="B72" s="17" t="s">
        <v>8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</row>
    <row r="73" spans="1:10">
      <c r="A73" s="18" t="s">
        <v>10</v>
      </c>
      <c r="B73" s="17" t="s">
        <v>9</v>
      </c>
      <c r="C73" s="33" t="s">
        <v>69</v>
      </c>
      <c r="D73" s="33" t="s">
        <v>69</v>
      </c>
      <c r="E73" s="33" t="s">
        <v>69</v>
      </c>
      <c r="F73" s="33" t="s">
        <v>69</v>
      </c>
      <c r="G73" s="33" t="s">
        <v>69</v>
      </c>
      <c r="H73" s="33" t="s">
        <v>69</v>
      </c>
      <c r="I73" s="33" t="s">
        <v>69</v>
      </c>
      <c r="J73" s="33" t="s">
        <v>69</v>
      </c>
    </row>
    <row r="74" spans="1:10">
      <c r="A74" s="6" t="s">
        <v>46</v>
      </c>
      <c r="B74" s="17" t="s">
        <v>8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</row>
    <row r="75" spans="1:10">
      <c r="A75" s="18" t="s">
        <v>10</v>
      </c>
      <c r="B75" s="17" t="s">
        <v>9</v>
      </c>
      <c r="C75" s="33" t="s">
        <v>69</v>
      </c>
      <c r="D75" s="33" t="s">
        <v>69</v>
      </c>
      <c r="E75" s="33" t="s">
        <v>69</v>
      </c>
      <c r="F75" s="33" t="s">
        <v>69</v>
      </c>
      <c r="G75" s="33" t="s">
        <v>69</v>
      </c>
      <c r="H75" s="33" t="s">
        <v>69</v>
      </c>
      <c r="I75" s="33" t="s">
        <v>69</v>
      </c>
      <c r="J75" s="33" t="s">
        <v>69</v>
      </c>
    </row>
    <row r="76" spans="1:10">
      <c r="A76" s="6" t="s">
        <v>47</v>
      </c>
      <c r="B76" s="17" t="s">
        <v>8</v>
      </c>
      <c r="C76" s="27">
        <v>22044.6</v>
      </c>
      <c r="D76" s="27">
        <v>24785</v>
      </c>
      <c r="E76" s="27">
        <v>24366</v>
      </c>
      <c r="F76" s="27">
        <v>25320</v>
      </c>
      <c r="G76" s="27">
        <v>24120</v>
      </c>
      <c r="H76" s="27">
        <v>25620</v>
      </c>
      <c r="I76" s="27">
        <v>27312</v>
      </c>
      <c r="J76" s="27">
        <v>29353</v>
      </c>
    </row>
    <row r="77" spans="1:10">
      <c r="A77" s="18" t="s">
        <v>10</v>
      </c>
      <c r="B77" s="17" t="s">
        <v>9</v>
      </c>
      <c r="C77" s="33" t="s">
        <v>69</v>
      </c>
      <c r="D77" s="33" t="s">
        <v>69</v>
      </c>
      <c r="E77" s="12">
        <f>E76/C76*100</f>
        <v>110.53047004708635</v>
      </c>
      <c r="F77" s="12">
        <f>F76/D76*100</f>
        <v>102.15856364736734</v>
      </c>
      <c r="G77" s="12">
        <f>G76/E76*100</f>
        <v>98.990396454075352</v>
      </c>
      <c r="H77" s="12">
        <f>H76/G76*100</f>
        <v>106.21890547263682</v>
      </c>
      <c r="I77" s="12">
        <f>I76/H76*100</f>
        <v>106.60421545667447</v>
      </c>
      <c r="J77" s="12">
        <f>J76/I76*100</f>
        <v>107.47290568248388</v>
      </c>
    </row>
    <row r="78" spans="1:10" ht="47.25">
      <c r="A78" s="16" t="s">
        <v>33</v>
      </c>
      <c r="B78" s="17" t="s">
        <v>8</v>
      </c>
      <c r="C78" s="27">
        <v>28867.06</v>
      </c>
      <c r="D78" s="27">
        <v>27109</v>
      </c>
      <c r="E78" s="27">
        <v>32234.3</v>
      </c>
      <c r="F78" s="27">
        <v>33602</v>
      </c>
      <c r="G78" s="27">
        <v>33408</v>
      </c>
      <c r="H78" s="27">
        <v>35632</v>
      </c>
      <c r="I78" s="27">
        <v>38000</v>
      </c>
      <c r="J78" s="27">
        <v>40630</v>
      </c>
    </row>
    <row r="79" spans="1:10">
      <c r="A79" s="18" t="s">
        <v>10</v>
      </c>
      <c r="B79" s="17" t="s">
        <v>9</v>
      </c>
      <c r="C79" s="33" t="s">
        <v>69</v>
      </c>
      <c r="D79" s="33" t="s">
        <v>69</v>
      </c>
      <c r="E79" s="12">
        <f>E78/C78*100</f>
        <v>111.66464475426316</v>
      </c>
      <c r="F79" s="12">
        <f>F78/D78*100</f>
        <v>123.9514552362684</v>
      </c>
      <c r="G79" s="12">
        <f>G78/E78*100</f>
        <v>103.64115243700034</v>
      </c>
      <c r="H79" s="12">
        <f>H78/G78*100</f>
        <v>106.65708812260537</v>
      </c>
      <c r="I79" s="12">
        <f>I78/H78*100</f>
        <v>106.64571171980242</v>
      </c>
      <c r="J79" s="12">
        <f>J78/I78*100</f>
        <v>106.92105263157895</v>
      </c>
    </row>
    <row r="80" spans="1:10" ht="63">
      <c r="A80" s="6" t="s">
        <v>34</v>
      </c>
      <c r="B80" s="17" t="s">
        <v>8</v>
      </c>
      <c r="C80" s="27">
        <v>27009.599999999999</v>
      </c>
      <c r="D80" s="27">
        <v>26713.7</v>
      </c>
      <c r="E80" s="27">
        <v>29879.599999999999</v>
      </c>
      <c r="F80" s="27">
        <v>31595</v>
      </c>
      <c r="G80" s="27">
        <v>30212</v>
      </c>
      <c r="H80" s="27">
        <v>32184</v>
      </c>
      <c r="I80" s="27">
        <v>33849</v>
      </c>
      <c r="J80" s="27">
        <v>36180</v>
      </c>
    </row>
    <row r="81" spans="1:10">
      <c r="A81" s="18" t="s">
        <v>10</v>
      </c>
      <c r="B81" s="17" t="s">
        <v>9</v>
      </c>
      <c r="C81" s="33" t="s">
        <v>69</v>
      </c>
      <c r="D81" s="33" t="s">
        <v>69</v>
      </c>
      <c r="E81" s="12">
        <f>E80/C80*100</f>
        <v>110.62585154907885</v>
      </c>
      <c r="F81" s="12">
        <f>F80/D80*100</f>
        <v>118.27264661952481</v>
      </c>
      <c r="G81" s="12">
        <f>G80/E80*100</f>
        <v>101.11246469162907</v>
      </c>
      <c r="H81" s="12">
        <f>H80/G80*100</f>
        <v>106.52720773202702</v>
      </c>
      <c r="I81" s="12">
        <f>I80/H80*100</f>
        <v>105.17337807606265</v>
      </c>
      <c r="J81" s="12">
        <f>J80/I80*100</f>
        <v>106.88646636532837</v>
      </c>
    </row>
    <row r="82" spans="1:10">
      <c r="A82" s="6" t="s">
        <v>48</v>
      </c>
      <c r="B82" s="17" t="s">
        <v>8</v>
      </c>
      <c r="C82" s="27">
        <v>26002.799999999999</v>
      </c>
      <c r="D82" s="27">
        <v>28580</v>
      </c>
      <c r="E82" s="27">
        <v>27055</v>
      </c>
      <c r="F82" s="27">
        <v>29566</v>
      </c>
      <c r="G82" s="27">
        <v>26546</v>
      </c>
      <c r="H82" s="27">
        <v>28374</v>
      </c>
      <c r="I82" s="27">
        <v>30322</v>
      </c>
      <c r="J82" s="27">
        <v>32440</v>
      </c>
    </row>
    <row r="83" spans="1:10">
      <c r="A83" s="18" t="s">
        <v>10</v>
      </c>
      <c r="B83" s="17" t="s">
        <v>9</v>
      </c>
      <c r="C83" s="33" t="s">
        <v>69</v>
      </c>
      <c r="D83" s="33" t="s">
        <v>69</v>
      </c>
      <c r="E83" s="12">
        <f>E82/C82*100</f>
        <v>104.04648730136753</v>
      </c>
      <c r="F83" s="12">
        <f>F82/D82*100</f>
        <v>103.44996501049685</v>
      </c>
      <c r="G83" s="12">
        <f>G82/E82*100</f>
        <v>98.118647200147848</v>
      </c>
      <c r="H83" s="12">
        <f>H82/G82*100</f>
        <v>106.88615987342726</v>
      </c>
      <c r="I83" s="12">
        <f>I82/H82*100</f>
        <v>106.86544019172482</v>
      </c>
      <c r="J83" s="12">
        <f>J82/I82*100</f>
        <v>106.98502737286459</v>
      </c>
    </row>
    <row r="84" spans="1:10" ht="47.25">
      <c r="A84" s="9" t="s">
        <v>35</v>
      </c>
      <c r="B84" s="17" t="s">
        <v>8</v>
      </c>
      <c r="C84" s="27">
        <v>30618.5</v>
      </c>
      <c r="D84" s="27">
        <v>30194</v>
      </c>
      <c r="E84" s="27">
        <v>31433</v>
      </c>
      <c r="F84" s="27">
        <v>31630</v>
      </c>
      <c r="G84" s="27">
        <v>30592</v>
      </c>
      <c r="H84" s="27">
        <v>32222</v>
      </c>
      <c r="I84" s="27">
        <v>34118</v>
      </c>
      <c r="J84" s="27">
        <v>36250</v>
      </c>
    </row>
    <row r="85" spans="1:10">
      <c r="A85" s="18" t="s">
        <v>10</v>
      </c>
      <c r="B85" s="17" t="s">
        <v>9</v>
      </c>
      <c r="C85" s="33" t="s">
        <v>69</v>
      </c>
      <c r="D85" s="33" t="s">
        <v>69</v>
      </c>
      <c r="E85" s="12">
        <f>E84/C84*100</f>
        <v>102.66015644136715</v>
      </c>
      <c r="F85" s="12">
        <f>F84/D84*100</f>
        <v>104.75591177055044</v>
      </c>
      <c r="G85" s="12">
        <f>G84/E84*100</f>
        <v>97.324467915884583</v>
      </c>
      <c r="H85" s="12">
        <f>H84/G84*100</f>
        <v>105.32819037656904</v>
      </c>
      <c r="I85" s="12">
        <f>I84/H84*100</f>
        <v>105.88417851157594</v>
      </c>
      <c r="J85" s="12">
        <f>J84/I84*100</f>
        <v>106.24890087343924</v>
      </c>
    </row>
    <row r="86" spans="1:10">
      <c r="A86" s="6" t="s">
        <v>15</v>
      </c>
      <c r="B86" s="17"/>
      <c r="C86" s="13"/>
      <c r="D86" s="13"/>
      <c r="E86" s="13"/>
      <c r="F86" s="13"/>
      <c r="G86" s="13"/>
      <c r="H86" s="13"/>
      <c r="I86" s="13"/>
      <c r="J86" s="13"/>
    </row>
    <row r="87" spans="1:10" ht="63">
      <c r="A87" s="6" t="s">
        <v>51</v>
      </c>
      <c r="B87" s="17" t="s">
        <v>8</v>
      </c>
      <c r="C87" s="27">
        <v>36104.199999999997</v>
      </c>
      <c r="D87" s="27">
        <v>36203.1</v>
      </c>
      <c r="E87" s="27">
        <v>37022</v>
      </c>
      <c r="F87" s="27">
        <v>36302</v>
      </c>
      <c r="G87" s="27">
        <v>35878</v>
      </c>
      <c r="H87" s="27">
        <v>38090</v>
      </c>
      <c r="I87" s="27">
        <v>40211</v>
      </c>
      <c r="J87" s="27">
        <v>43200</v>
      </c>
    </row>
    <row r="88" spans="1:10">
      <c r="A88" s="18" t="s">
        <v>10</v>
      </c>
      <c r="B88" s="17" t="s">
        <v>9</v>
      </c>
      <c r="C88" s="33" t="s">
        <v>69</v>
      </c>
      <c r="D88" s="33" t="s">
        <v>69</v>
      </c>
      <c r="E88" s="12">
        <f>E87/C87*100</f>
        <v>102.54208651625018</v>
      </c>
      <c r="F88" s="12">
        <f>F87/D87*100</f>
        <v>100.27318102593425</v>
      </c>
      <c r="G88" s="12">
        <f>G87/E87*100</f>
        <v>96.909945437847767</v>
      </c>
      <c r="H88" s="12">
        <f>H87/G87*100</f>
        <v>106.16533809019455</v>
      </c>
      <c r="I88" s="12">
        <f>I87/H87*100</f>
        <v>105.56839065371489</v>
      </c>
      <c r="J88" s="12">
        <f>J87/I87*100</f>
        <v>107.43328939842331</v>
      </c>
    </row>
    <row r="89" spans="1:10" ht="47.25">
      <c r="A89" s="6" t="s">
        <v>52</v>
      </c>
      <c r="B89" s="17" t="s">
        <v>8</v>
      </c>
      <c r="C89" s="27">
        <v>31031.200000000001</v>
      </c>
      <c r="D89" s="27">
        <v>30087.3</v>
      </c>
      <c r="E89" s="27">
        <v>31873</v>
      </c>
      <c r="F89" s="27">
        <v>30805</v>
      </c>
      <c r="G89" s="27">
        <v>30400</v>
      </c>
      <c r="H89" s="27">
        <v>32500</v>
      </c>
      <c r="I89" s="27">
        <v>34522</v>
      </c>
      <c r="J89" s="27">
        <v>36700</v>
      </c>
    </row>
    <row r="90" spans="1:10">
      <c r="A90" s="18" t="s">
        <v>10</v>
      </c>
      <c r="B90" s="17" t="s">
        <v>9</v>
      </c>
      <c r="C90" s="33" t="s">
        <v>69</v>
      </c>
      <c r="D90" s="33" t="s">
        <v>69</v>
      </c>
      <c r="E90" s="12">
        <f>E89/C89*100</f>
        <v>102.7127536157158</v>
      </c>
      <c r="F90" s="12">
        <f>F89/D89*100</f>
        <v>102.38539184307001</v>
      </c>
      <c r="G90" s="12">
        <f>G89/E89*100</f>
        <v>95.378533555046602</v>
      </c>
      <c r="H90" s="12">
        <f>H89/G89*100</f>
        <v>106.9078947368421</v>
      </c>
      <c r="I90" s="12">
        <f>I89/H89*100</f>
        <v>106.22153846153846</v>
      </c>
      <c r="J90" s="12">
        <f>J89/I89*100</f>
        <v>106.30902033485894</v>
      </c>
    </row>
    <row r="91" spans="1:10">
      <c r="A91" s="6" t="s">
        <v>36</v>
      </c>
      <c r="B91" s="17" t="s">
        <v>8</v>
      </c>
      <c r="C91" s="27">
        <v>38673.5</v>
      </c>
      <c r="D91" s="27">
        <v>36327.699999999997</v>
      </c>
      <c r="E91" s="27">
        <v>39671</v>
      </c>
      <c r="F91" s="27">
        <v>37342</v>
      </c>
      <c r="G91" s="27">
        <v>38404</v>
      </c>
      <c r="H91" s="27">
        <v>40824</v>
      </c>
      <c r="I91" s="27">
        <v>43377</v>
      </c>
      <c r="J91" s="27">
        <v>46597</v>
      </c>
    </row>
    <row r="92" spans="1:10">
      <c r="A92" s="18" t="s">
        <v>10</v>
      </c>
      <c r="B92" s="17" t="s">
        <v>9</v>
      </c>
      <c r="C92" s="33" t="s">
        <v>69</v>
      </c>
      <c r="D92" s="33" t="s">
        <v>69</v>
      </c>
      <c r="E92" s="12">
        <f>E91/C91*100</f>
        <v>102.57928555729376</v>
      </c>
      <c r="F92" s="12">
        <f>F91/D91*100</f>
        <v>102.79208427728703</v>
      </c>
      <c r="G92" s="12">
        <f>G91/E91*100</f>
        <v>96.806231252048093</v>
      </c>
      <c r="H92" s="12">
        <f>H91/G91*100</f>
        <v>106.30142693469431</v>
      </c>
      <c r="I92" s="12">
        <f>I91/H91*100</f>
        <v>106.25367430922988</v>
      </c>
      <c r="J92" s="12">
        <f>J91/I91*100</f>
        <v>107.42328883970768</v>
      </c>
    </row>
    <row r="93" spans="1:10" ht="47.25">
      <c r="A93" s="9" t="s">
        <v>37</v>
      </c>
      <c r="B93" s="17" t="s">
        <v>8</v>
      </c>
      <c r="C93" s="27">
        <v>22509.200000000001</v>
      </c>
      <c r="D93" s="27">
        <v>24482.95</v>
      </c>
      <c r="E93" s="27">
        <v>23974</v>
      </c>
      <c r="F93" s="27">
        <v>25474</v>
      </c>
      <c r="G93" s="27">
        <v>23120</v>
      </c>
      <c r="H93" s="27">
        <v>24232</v>
      </c>
      <c r="I93" s="27">
        <v>25642</v>
      </c>
      <c r="J93" s="27">
        <v>27140</v>
      </c>
    </row>
    <row r="94" spans="1:10">
      <c r="A94" s="18" t="s">
        <v>10</v>
      </c>
      <c r="B94" s="17" t="s">
        <v>9</v>
      </c>
      <c r="C94" s="33" t="s">
        <v>69</v>
      </c>
      <c r="D94" s="33" t="s">
        <v>69</v>
      </c>
      <c r="E94" s="12">
        <f>E93/C93*100</f>
        <v>106.50756135269135</v>
      </c>
      <c r="F94" s="12">
        <f>F93/D93*100</f>
        <v>104.04791906204113</v>
      </c>
      <c r="G94" s="12">
        <f>G93/E93*100</f>
        <v>96.437807624927004</v>
      </c>
      <c r="H94" s="12">
        <f>H93/G93*100</f>
        <v>104.80968858131487</v>
      </c>
      <c r="I94" s="12">
        <f>I93/H93*100</f>
        <v>105.81875206338727</v>
      </c>
      <c r="J94" s="12">
        <f>J93/I93*100</f>
        <v>105.84197800483581</v>
      </c>
    </row>
    <row r="95" spans="1:10" ht="31.5">
      <c r="A95" s="6" t="s">
        <v>49</v>
      </c>
      <c r="B95" s="17" t="s">
        <v>8</v>
      </c>
      <c r="C95" s="13"/>
      <c r="D95" s="13"/>
      <c r="E95" s="13"/>
      <c r="F95" s="13"/>
      <c r="G95" s="13"/>
      <c r="H95" s="13"/>
      <c r="I95" s="13"/>
      <c r="J95" s="13"/>
    </row>
    <row r="96" spans="1:10">
      <c r="A96" s="18" t="s">
        <v>10</v>
      </c>
      <c r="B96" s="17" t="s">
        <v>9</v>
      </c>
      <c r="C96" s="33" t="s">
        <v>69</v>
      </c>
      <c r="D96" s="33" t="s">
        <v>69</v>
      </c>
      <c r="E96" s="33" t="s">
        <v>69</v>
      </c>
      <c r="F96" s="33" t="s">
        <v>69</v>
      </c>
      <c r="G96" s="33" t="s">
        <v>69</v>
      </c>
      <c r="H96" s="33" t="s">
        <v>69</v>
      </c>
      <c r="I96" s="33" t="s">
        <v>69</v>
      </c>
      <c r="J96" s="33" t="s">
        <v>69</v>
      </c>
    </row>
    <row r="97" spans="1:10" ht="31.5">
      <c r="A97" s="6" t="s">
        <v>38</v>
      </c>
      <c r="B97" s="17" t="s">
        <v>8</v>
      </c>
      <c r="C97" s="27">
        <v>49239</v>
      </c>
      <c r="D97" s="27">
        <v>42505</v>
      </c>
      <c r="E97" s="27">
        <v>44293</v>
      </c>
      <c r="F97" s="27">
        <v>43895</v>
      </c>
      <c r="G97" s="27">
        <v>43998</v>
      </c>
      <c r="H97" s="27">
        <v>46832</v>
      </c>
      <c r="I97" s="27">
        <v>50047</v>
      </c>
      <c r="J97" s="27">
        <v>53620</v>
      </c>
    </row>
    <row r="98" spans="1:10">
      <c r="A98" s="18" t="s">
        <v>10</v>
      </c>
      <c r="B98" s="17" t="s">
        <v>9</v>
      </c>
      <c r="C98" s="33" t="s">
        <v>69</v>
      </c>
      <c r="D98" s="33" t="s">
        <v>69</v>
      </c>
      <c r="E98" s="12">
        <f>E97/C97*100</f>
        <v>89.955116878896817</v>
      </c>
      <c r="F98" s="12">
        <f>F97/D97*100</f>
        <v>103.27020350546994</v>
      </c>
      <c r="G98" s="12">
        <f>G97/E97*100</f>
        <v>99.33398053868558</v>
      </c>
      <c r="H98" s="12">
        <f>H97/G97*100</f>
        <v>106.44120187281241</v>
      </c>
      <c r="I98" s="12">
        <f>I97/H97*100</f>
        <v>106.86496412709259</v>
      </c>
      <c r="J98" s="12">
        <f>J97/I97*100</f>
        <v>107.13928906827581</v>
      </c>
    </row>
    <row r="99" spans="1:10" ht="31.5">
      <c r="A99" s="6" t="s">
        <v>39</v>
      </c>
      <c r="B99" s="17" t="s">
        <v>8</v>
      </c>
      <c r="C99" s="27">
        <v>26330</v>
      </c>
      <c r="D99" s="27">
        <v>22671</v>
      </c>
      <c r="E99" s="27">
        <v>26470</v>
      </c>
      <c r="F99" s="27">
        <v>25056</v>
      </c>
      <c r="G99" s="27">
        <v>26045</v>
      </c>
      <c r="H99" s="27">
        <v>27844</v>
      </c>
      <c r="I99" s="27">
        <v>29522</v>
      </c>
      <c r="J99" s="27">
        <v>31550</v>
      </c>
    </row>
    <row r="100" spans="1:10">
      <c r="A100" s="18" t="s">
        <v>10</v>
      </c>
      <c r="B100" s="17" t="s">
        <v>9</v>
      </c>
      <c r="C100" s="33" t="s">
        <v>69</v>
      </c>
      <c r="D100" s="33" t="s">
        <v>69</v>
      </c>
      <c r="E100" s="12">
        <f>E99/C99*100</f>
        <v>100.53171287504748</v>
      </c>
      <c r="F100" s="12">
        <f>F99/D99*100</f>
        <v>110.52004763795156</v>
      </c>
      <c r="G100" s="12">
        <f>G99/E99*100</f>
        <v>98.394408764639223</v>
      </c>
      <c r="H100" s="12">
        <f>H99/G99*100</f>
        <v>106.9072758686888</v>
      </c>
      <c r="I100" s="12">
        <f>I99/H99*100</f>
        <v>106.02643298376671</v>
      </c>
      <c r="J100" s="12">
        <f>J99/I99*100</f>
        <v>106.86945328907255</v>
      </c>
    </row>
    <row r="101" spans="1:10" ht="31.5">
      <c r="A101" s="9" t="s">
        <v>41</v>
      </c>
      <c r="B101" s="17" t="s">
        <v>8</v>
      </c>
      <c r="C101" s="27">
        <v>58477</v>
      </c>
      <c r="D101" s="27">
        <v>56790</v>
      </c>
      <c r="E101" s="27">
        <v>61432</v>
      </c>
      <c r="F101" s="27">
        <v>49184.9</v>
      </c>
      <c r="G101" s="27">
        <v>58990</v>
      </c>
      <c r="H101" s="27">
        <v>62382</v>
      </c>
      <c r="I101" s="27">
        <v>65955</v>
      </c>
      <c r="J101" s="27">
        <v>70360</v>
      </c>
    </row>
    <row r="102" spans="1:10">
      <c r="A102" s="18" t="s">
        <v>10</v>
      </c>
      <c r="B102" s="17" t="s">
        <v>9</v>
      </c>
      <c r="C102" s="33" t="s">
        <v>69</v>
      </c>
      <c r="D102" s="33" t="s">
        <v>69</v>
      </c>
      <c r="E102" s="12">
        <f>E101/C101*100</f>
        <v>105.05326880653931</v>
      </c>
      <c r="F102" s="12">
        <f>F101/D101*100</f>
        <v>86.608381757351651</v>
      </c>
      <c r="G102" s="12">
        <f>G101/E101*100</f>
        <v>96.024873030342491</v>
      </c>
      <c r="H102" s="12">
        <f>H101/G101*100</f>
        <v>105.75012714019326</v>
      </c>
      <c r="I102" s="12">
        <f>I101/H101*100</f>
        <v>105.72761373473116</v>
      </c>
      <c r="J102" s="12">
        <f>J101/I101*100</f>
        <v>106.6787961488894</v>
      </c>
    </row>
    <row r="103" spans="1:10" ht="49.5" customHeight="1">
      <c r="A103" s="6" t="s">
        <v>40</v>
      </c>
      <c r="B103" s="17" t="s">
        <v>8</v>
      </c>
      <c r="C103" s="27">
        <v>22039</v>
      </c>
      <c r="D103" s="27">
        <v>24432</v>
      </c>
      <c r="E103" s="27">
        <v>23087.5</v>
      </c>
      <c r="F103" s="27">
        <v>24433</v>
      </c>
      <c r="G103" s="27">
        <v>22275</v>
      </c>
      <c r="H103" s="27">
        <v>23622</v>
      </c>
      <c r="I103" s="27">
        <v>25200</v>
      </c>
      <c r="J103" s="27">
        <v>26950</v>
      </c>
    </row>
    <row r="104" spans="1:10">
      <c r="A104" s="18" t="s">
        <v>10</v>
      </c>
      <c r="B104" s="17" t="s">
        <v>9</v>
      </c>
      <c r="C104" s="33" t="s">
        <v>69</v>
      </c>
      <c r="D104" s="33" t="s">
        <v>69</v>
      </c>
      <c r="E104" s="12">
        <f>E103/C103*100</f>
        <v>104.75747538454559</v>
      </c>
      <c r="F104" s="12">
        <f>F103/D103*100</f>
        <v>100.00409299279633</v>
      </c>
      <c r="G104" s="12">
        <f>G103/E103*100</f>
        <v>96.480779642663776</v>
      </c>
      <c r="H104" s="12">
        <f>H103/G103*100</f>
        <v>106.04713804713806</v>
      </c>
      <c r="I104" s="12">
        <f>I103/H103*100</f>
        <v>106.68021336042672</v>
      </c>
      <c r="J104" s="12">
        <f>J103/I103*100</f>
        <v>106.94444444444444</v>
      </c>
    </row>
    <row r="105" spans="1:10" ht="51" customHeight="1">
      <c r="A105" s="6" t="s">
        <v>42</v>
      </c>
      <c r="B105" s="17" t="s">
        <v>8</v>
      </c>
      <c r="C105" s="27">
        <v>28591.5</v>
      </c>
      <c r="D105" s="27">
        <v>22340.400000000001</v>
      </c>
      <c r="E105" s="27">
        <v>31456.3</v>
      </c>
      <c r="F105" s="27">
        <v>22899.5</v>
      </c>
      <c r="G105" s="27">
        <v>31643</v>
      </c>
      <c r="H105" s="27">
        <v>33427</v>
      </c>
      <c r="I105" s="27">
        <v>35400</v>
      </c>
      <c r="J105" s="27">
        <v>38000</v>
      </c>
    </row>
    <row r="106" spans="1:10">
      <c r="A106" s="18" t="s">
        <v>10</v>
      </c>
      <c r="B106" s="17" t="s">
        <v>9</v>
      </c>
      <c r="C106" s="33" t="s">
        <v>69</v>
      </c>
      <c r="D106" s="33" t="s">
        <v>69</v>
      </c>
      <c r="E106" s="12">
        <f>E105/C105*100</f>
        <v>110.01976111781472</v>
      </c>
      <c r="F106" s="12">
        <f>F105/D105*100</f>
        <v>102.50264095539919</v>
      </c>
      <c r="G106" s="12">
        <f>G105/E105*100</f>
        <v>100.59352180644258</v>
      </c>
      <c r="H106" s="12">
        <f>H105/G105*100</f>
        <v>105.63789779730115</v>
      </c>
      <c r="I106" s="12">
        <f>I105/H105*100</f>
        <v>105.90241421605289</v>
      </c>
      <c r="J106" s="12">
        <f>J105/I105*100</f>
        <v>107.34463276836159</v>
      </c>
    </row>
    <row r="107" spans="1:10">
      <c r="A107" s="6" t="s">
        <v>43</v>
      </c>
      <c r="B107" s="17" t="s">
        <v>8</v>
      </c>
      <c r="C107" s="27">
        <v>22955</v>
      </c>
      <c r="D107" s="27">
        <v>21865</v>
      </c>
      <c r="E107" s="27">
        <v>24646.400000000001</v>
      </c>
      <c r="F107" s="27">
        <v>27246.400000000001</v>
      </c>
      <c r="G107" s="27">
        <v>25400</v>
      </c>
      <c r="H107" s="27">
        <v>26773</v>
      </c>
      <c r="I107" s="27">
        <v>28190</v>
      </c>
      <c r="J107" s="27">
        <v>29850</v>
      </c>
    </row>
    <row r="108" spans="1:10">
      <c r="A108" s="18" t="s">
        <v>10</v>
      </c>
      <c r="B108" s="17" t="s">
        <v>9</v>
      </c>
      <c r="C108" s="33" t="s">
        <v>69</v>
      </c>
      <c r="D108" s="33" t="s">
        <v>69</v>
      </c>
      <c r="E108" s="12">
        <f>E107/C107*100</f>
        <v>107.36832934001308</v>
      </c>
      <c r="F108" s="12">
        <f>F107/D107*100</f>
        <v>124.61193688543335</v>
      </c>
      <c r="G108" s="12">
        <f>G107/E107*100</f>
        <v>103.05764736432094</v>
      </c>
      <c r="H108" s="12">
        <f>H107/G107*100</f>
        <v>105.40551181102362</v>
      </c>
      <c r="I108" s="12">
        <f>I107/H107*100</f>
        <v>105.29264557576663</v>
      </c>
      <c r="J108" s="12">
        <f>J107/I107*100</f>
        <v>105.88861298332742</v>
      </c>
    </row>
    <row r="109" spans="1:10" ht="47.25">
      <c r="A109" s="6" t="s">
        <v>44</v>
      </c>
      <c r="B109" s="17" t="s">
        <v>8</v>
      </c>
      <c r="C109" s="27">
        <v>28060.5</v>
      </c>
      <c r="D109" s="27">
        <v>25255.200000000001</v>
      </c>
      <c r="E109" s="27">
        <v>31662.3</v>
      </c>
      <c r="F109" s="27">
        <v>33155.300000000003</v>
      </c>
      <c r="G109" s="27">
        <v>36720</v>
      </c>
      <c r="H109" s="27">
        <v>40250</v>
      </c>
      <c r="I109" s="27">
        <v>44412</v>
      </c>
      <c r="J109" s="27">
        <v>49400</v>
      </c>
    </row>
    <row r="110" spans="1:10">
      <c r="A110" s="18" t="s">
        <v>10</v>
      </c>
      <c r="B110" s="17" t="s">
        <v>9</v>
      </c>
      <c r="C110" s="33" t="s">
        <v>69</v>
      </c>
      <c r="D110" s="33" t="s">
        <v>69</v>
      </c>
      <c r="E110" s="12">
        <f>E109/C109*100</f>
        <v>112.8358368525151</v>
      </c>
      <c r="F110" s="12">
        <f>F109/D109*100</f>
        <v>131.28108270771961</v>
      </c>
      <c r="G110" s="12">
        <f>G109/E109*100</f>
        <v>115.97388692546025</v>
      </c>
      <c r="H110" s="12">
        <f>H109/G109*100</f>
        <v>109.61328976034859</v>
      </c>
      <c r="I110" s="12">
        <f>I109/H109*100</f>
        <v>110.34037267080745</v>
      </c>
      <c r="J110" s="12">
        <f>J109/I109*100</f>
        <v>111.23119877510584</v>
      </c>
    </row>
    <row r="111" spans="1:10" ht="47.25">
      <c r="A111" s="6" t="s">
        <v>45</v>
      </c>
      <c r="B111" s="17" t="s">
        <v>8</v>
      </c>
      <c r="C111" s="27">
        <v>24329.119999999999</v>
      </c>
      <c r="D111" s="27">
        <v>25962</v>
      </c>
      <c r="E111" s="27">
        <v>25670</v>
      </c>
      <c r="F111" s="27">
        <v>26936</v>
      </c>
      <c r="G111" s="27">
        <v>24488</v>
      </c>
      <c r="H111" s="27">
        <v>25750</v>
      </c>
      <c r="I111" s="27">
        <v>27095</v>
      </c>
      <c r="J111" s="27">
        <v>28600</v>
      </c>
    </row>
    <row r="112" spans="1:10">
      <c r="A112" s="18" t="s">
        <v>10</v>
      </c>
      <c r="B112" s="17" t="s">
        <v>9</v>
      </c>
      <c r="C112" s="33" t="s">
        <v>69</v>
      </c>
      <c r="D112" s="33" t="s">
        <v>69</v>
      </c>
      <c r="E112" s="12">
        <f>E111/C111*100</f>
        <v>105.51142005958292</v>
      </c>
      <c r="F112" s="12">
        <f>F111/D111*100</f>
        <v>103.75163700793468</v>
      </c>
      <c r="G112" s="12">
        <f>G111/E111*100</f>
        <v>95.39540319439034</v>
      </c>
      <c r="H112" s="12">
        <f>H111/G111*100</f>
        <v>105.15354459327017</v>
      </c>
      <c r="I112" s="12">
        <f>I111/H111*100</f>
        <v>105.22330097087378</v>
      </c>
      <c r="J112" s="12">
        <f>J111/I111*100</f>
        <v>105.55453035615427</v>
      </c>
    </row>
    <row r="113" spans="1:10">
      <c r="A113" s="18" t="s">
        <v>55</v>
      </c>
      <c r="B113" s="17" t="s">
        <v>8</v>
      </c>
      <c r="C113" s="27">
        <v>18462</v>
      </c>
      <c r="D113" s="27">
        <v>18735.099999999999</v>
      </c>
      <c r="E113" s="27">
        <v>19201.8</v>
      </c>
      <c r="F113" s="27">
        <v>19012</v>
      </c>
      <c r="G113" s="27">
        <v>18531</v>
      </c>
      <c r="H113" s="27">
        <v>19720</v>
      </c>
      <c r="I113" s="27">
        <v>20726</v>
      </c>
      <c r="J113" s="27">
        <v>21870</v>
      </c>
    </row>
    <row r="114" spans="1:10">
      <c r="A114" s="18" t="s">
        <v>10</v>
      </c>
      <c r="B114" s="17" t="s">
        <v>9</v>
      </c>
      <c r="C114" s="33" t="s">
        <v>69</v>
      </c>
      <c r="D114" s="33" t="s">
        <v>69</v>
      </c>
      <c r="E114" s="12">
        <f>E113/C113*100</f>
        <v>104.00714982125447</v>
      </c>
      <c r="F114" s="12">
        <f>F113/D113*100</f>
        <v>101.47797449706701</v>
      </c>
      <c r="G114" s="12">
        <f>G113/E113*100</f>
        <v>96.506577508358589</v>
      </c>
      <c r="H114" s="12">
        <f>H113/G113*100</f>
        <v>106.41627543035995</v>
      </c>
      <c r="I114" s="12">
        <f>I113/H113*100</f>
        <v>105.10141987829616</v>
      </c>
      <c r="J114" s="12">
        <f>J113/I113*100</f>
        <v>105.51963717070348</v>
      </c>
    </row>
    <row r="115" spans="1:10" ht="63">
      <c r="A115" s="32" t="s">
        <v>20</v>
      </c>
      <c r="B115" s="17" t="s">
        <v>8</v>
      </c>
      <c r="C115" s="27">
        <v>23209.599999999999</v>
      </c>
      <c r="D115" s="27">
        <v>25021.5</v>
      </c>
      <c r="E115" s="27">
        <v>24986.400000000001</v>
      </c>
      <c r="F115" s="27">
        <v>25736</v>
      </c>
      <c r="G115" s="27">
        <v>25405</v>
      </c>
      <c r="H115" s="27">
        <v>26445.43</v>
      </c>
      <c r="I115" s="27">
        <v>27909</v>
      </c>
      <c r="J115" s="27">
        <v>29600</v>
      </c>
    </row>
    <row r="116" spans="1:10">
      <c r="A116" s="18" t="s">
        <v>10</v>
      </c>
      <c r="B116" s="17" t="s">
        <v>9</v>
      </c>
      <c r="C116" s="33" t="s">
        <v>69</v>
      </c>
      <c r="D116" s="33" t="s">
        <v>69</v>
      </c>
      <c r="E116" s="12">
        <f>E115/C115*100</f>
        <v>107.65545291603476</v>
      </c>
      <c r="F116" s="12">
        <f>F115/D115*100</f>
        <v>102.85554423196051</v>
      </c>
      <c r="G116" s="12">
        <f>G115/E115*100</f>
        <v>101.67531136938494</v>
      </c>
      <c r="H116" s="12">
        <f>H115/G115*100</f>
        <v>104.09537492619563</v>
      </c>
      <c r="I116" s="12">
        <f>I115/H115*100</f>
        <v>105.53430214596624</v>
      </c>
      <c r="J116" s="12">
        <f>J115/I115*100</f>
        <v>106.05897739080584</v>
      </c>
    </row>
    <row r="117" spans="1:10" ht="47.25">
      <c r="A117" s="32" t="s">
        <v>17</v>
      </c>
      <c r="B117" s="17" t="s">
        <v>8</v>
      </c>
      <c r="C117" s="27">
        <v>33840.5</v>
      </c>
      <c r="D117" s="27">
        <v>28290.7</v>
      </c>
      <c r="E117" s="27">
        <v>36915.22</v>
      </c>
      <c r="F117" s="27">
        <v>34379.1</v>
      </c>
      <c r="G117" s="27">
        <v>37025</v>
      </c>
      <c r="H117" s="27">
        <v>38878</v>
      </c>
      <c r="I117" s="27">
        <v>40860</v>
      </c>
      <c r="J117" s="27">
        <v>42874</v>
      </c>
    </row>
    <row r="118" spans="1:10">
      <c r="A118" s="18" t="s">
        <v>10</v>
      </c>
      <c r="B118" s="17" t="s">
        <v>9</v>
      </c>
      <c r="C118" s="33" t="s">
        <v>69</v>
      </c>
      <c r="D118" s="33" t="s">
        <v>69</v>
      </c>
      <c r="E118" s="12">
        <f>E117/C117*100</f>
        <v>109.08591776126239</v>
      </c>
      <c r="F118" s="12">
        <f>F117/D117*100</f>
        <v>121.52085314255214</v>
      </c>
      <c r="G118" s="12">
        <f>G117/E117*100</f>
        <v>100.29738411419461</v>
      </c>
      <c r="H118" s="12">
        <f>H117/G117*100</f>
        <v>105.00472653612425</v>
      </c>
      <c r="I118" s="12">
        <f>I117/H117*100</f>
        <v>105.09799886825455</v>
      </c>
      <c r="J118" s="12">
        <f>J117/I117*100</f>
        <v>104.92902594224181</v>
      </c>
    </row>
    <row r="119" spans="1:10">
      <c r="A119" s="18"/>
      <c r="B119" s="17"/>
      <c r="C119" s="12"/>
      <c r="D119" s="12"/>
      <c r="E119" s="12"/>
      <c r="F119" s="12"/>
      <c r="G119" s="12"/>
      <c r="H119" s="12"/>
      <c r="I119" s="12"/>
      <c r="J119" s="12"/>
    </row>
    <row r="120" spans="1:10">
      <c r="A120" s="18" t="s">
        <v>6</v>
      </c>
      <c r="B120" s="18"/>
      <c r="C120" s="12"/>
      <c r="D120" s="12"/>
      <c r="E120" s="12"/>
      <c r="F120" s="12"/>
      <c r="G120" s="12"/>
      <c r="H120" s="12"/>
      <c r="I120" s="12"/>
      <c r="J120" s="12"/>
    </row>
    <row r="121" spans="1:10">
      <c r="A121" s="18" t="s">
        <v>7</v>
      </c>
      <c r="B121" s="17" t="s">
        <v>76</v>
      </c>
      <c r="C121" s="27">
        <f t="shared" ref="C121:J121" si="1">C124+C130+C132+C134+C136+C138+C140+C147+C149+C151+C153+C155+C157+C159+C161+C163+C165+C167+C169</f>
        <v>9907695.4586399999</v>
      </c>
      <c r="D121" s="27">
        <f t="shared" si="1"/>
        <v>2278881.3201000006</v>
      </c>
      <c r="E121" s="27">
        <f t="shared" si="1"/>
        <v>9907710.6539999973</v>
      </c>
      <c r="F121" s="27">
        <f t="shared" si="1"/>
        <v>2347709.2932000007</v>
      </c>
      <c r="G121" s="27">
        <f t="shared" si="1"/>
        <v>9858356.2800000012</v>
      </c>
      <c r="H121" s="27">
        <f t="shared" si="1"/>
        <v>10804769.424000002</v>
      </c>
      <c r="I121" s="27">
        <f t="shared" si="1"/>
        <v>11515777.068</v>
      </c>
      <c r="J121" s="27">
        <f t="shared" si="1"/>
        <v>12641851.296</v>
      </c>
    </row>
    <row r="122" spans="1:10">
      <c r="A122" s="28" t="s">
        <v>10</v>
      </c>
      <c r="B122" s="17" t="s">
        <v>9</v>
      </c>
      <c r="C122" s="33" t="s">
        <v>69</v>
      </c>
      <c r="D122" s="33" t="s">
        <v>69</v>
      </c>
      <c r="E122" s="12">
        <f>E121/C121*100</f>
        <v>100.00015336926798</v>
      </c>
      <c r="F122" s="12">
        <f>F121/D121*100</f>
        <v>103.02025263417313</v>
      </c>
      <c r="G122" s="12">
        <f>G121/E121*100</f>
        <v>99.501858948817102</v>
      </c>
      <c r="H122" s="12">
        <f>H121/G121*100</f>
        <v>109.60011098320746</v>
      </c>
      <c r="I122" s="12">
        <f>I121/H121*100</f>
        <v>106.580498075421</v>
      </c>
      <c r="J122" s="12">
        <f>J121/I121*100</f>
        <v>109.77853445191408</v>
      </c>
    </row>
    <row r="123" spans="1:10">
      <c r="A123" s="18" t="s">
        <v>1</v>
      </c>
      <c r="B123" s="18"/>
      <c r="C123" s="13"/>
      <c r="D123" s="13"/>
      <c r="E123" s="13"/>
      <c r="F123" s="18"/>
      <c r="G123" s="13"/>
      <c r="H123" s="13"/>
      <c r="I123" s="13"/>
      <c r="J123" s="13"/>
    </row>
    <row r="124" spans="1:10" ht="33.75" customHeight="1">
      <c r="A124" s="6" t="s">
        <v>50</v>
      </c>
      <c r="B124" s="17" t="s">
        <v>76</v>
      </c>
      <c r="C124" s="27">
        <f>C12*C68*12/1000</f>
        <v>16596.371999999999</v>
      </c>
      <c r="D124" s="27">
        <f>D12*D68*3/1000</f>
        <v>4159.5450000000001</v>
      </c>
      <c r="E124" s="27">
        <f>E12*E68*12/1000</f>
        <v>16668.576000000001</v>
      </c>
      <c r="F124" s="27">
        <f>F12*F68*3/1000</f>
        <v>3376.2</v>
      </c>
      <c r="G124" s="27">
        <f>G12*G68*12/1000</f>
        <v>15779.016</v>
      </c>
      <c r="H124" s="27">
        <f>H12*H68*12/1000</f>
        <v>17265.599999999999</v>
      </c>
      <c r="I124" s="27">
        <f>I12*I68*12/1000</f>
        <v>18468</v>
      </c>
      <c r="J124" s="27">
        <f>J12*J68*12/1000</f>
        <v>19112.16</v>
      </c>
    </row>
    <row r="125" spans="1:10">
      <c r="A125" s="28" t="s">
        <v>10</v>
      </c>
      <c r="B125" s="17" t="s">
        <v>9</v>
      </c>
      <c r="C125" s="33" t="s">
        <v>69</v>
      </c>
      <c r="D125" s="33" t="s">
        <v>69</v>
      </c>
      <c r="E125" s="12">
        <f>E124/C124*100</f>
        <v>100.43505893938749</v>
      </c>
      <c r="F125" s="12">
        <f>F124/D124*100</f>
        <v>81.167531544916557</v>
      </c>
      <c r="G125" s="12">
        <f>G124/E124*100</f>
        <v>94.663251377922137</v>
      </c>
      <c r="H125" s="12">
        <f>H124/G124*100</f>
        <v>109.42127189680268</v>
      </c>
      <c r="I125" s="12">
        <f>I124/H124*100</f>
        <v>106.96413678065055</v>
      </c>
      <c r="J125" s="12">
        <f>J124/I124*100</f>
        <v>103.48797920727746</v>
      </c>
    </row>
    <row r="126" spans="1:10" ht="63" customHeight="1">
      <c r="A126" s="6" t="s">
        <v>31</v>
      </c>
      <c r="B126" s="17" t="s">
        <v>76</v>
      </c>
      <c r="C126" s="12">
        <f>C14*C70*12/1000</f>
        <v>0</v>
      </c>
      <c r="D126" s="12">
        <f>D14*D70*3/1000</f>
        <v>0</v>
      </c>
      <c r="E126" s="12">
        <f>E14*E70*12/1000</f>
        <v>0</v>
      </c>
      <c r="F126" s="12">
        <f>F14*F70*3/1000</f>
        <v>0</v>
      </c>
      <c r="G126" s="12">
        <f>G14*G70*12/1000</f>
        <v>0</v>
      </c>
      <c r="H126" s="12">
        <f>H14*H70*12/1000</f>
        <v>0</v>
      </c>
      <c r="I126" s="12">
        <f>I14*I70*12/1000</f>
        <v>0</v>
      </c>
      <c r="J126" s="12">
        <f>J14*J70*12/1000</f>
        <v>0</v>
      </c>
    </row>
    <row r="127" spans="1:10">
      <c r="A127" s="28" t="s">
        <v>10</v>
      </c>
      <c r="B127" s="17" t="s">
        <v>9</v>
      </c>
      <c r="C127" s="33" t="s">
        <v>69</v>
      </c>
      <c r="D127" s="33" t="s">
        <v>69</v>
      </c>
      <c r="E127" s="33" t="s">
        <v>69</v>
      </c>
      <c r="F127" s="33" t="s">
        <v>69</v>
      </c>
      <c r="G127" s="33" t="s">
        <v>69</v>
      </c>
      <c r="H127" s="33" t="s">
        <v>69</v>
      </c>
      <c r="I127" s="33" t="s">
        <v>69</v>
      </c>
      <c r="J127" s="33" t="s">
        <v>69</v>
      </c>
    </row>
    <row r="128" spans="1:10">
      <c r="A128" s="6" t="s">
        <v>32</v>
      </c>
      <c r="B128" s="17" t="s">
        <v>76</v>
      </c>
      <c r="C128" s="12">
        <f>C16*C72*12/1000</f>
        <v>0</v>
      </c>
      <c r="D128" s="12">
        <f>D16*D72*3/1000</f>
        <v>0</v>
      </c>
      <c r="E128" s="12">
        <f>E16*E72*12/1000</f>
        <v>0</v>
      </c>
      <c r="F128" s="12">
        <f>F16*F72*3/1000</f>
        <v>0</v>
      </c>
      <c r="G128" s="12">
        <f>G16*G72*12/1000</f>
        <v>0</v>
      </c>
      <c r="H128" s="12">
        <f>H16*H72*12/1000</f>
        <v>0</v>
      </c>
      <c r="I128" s="12">
        <f>I16*I72*12/1000</f>
        <v>0</v>
      </c>
      <c r="J128" s="12">
        <f>J16*J72*12/1000</f>
        <v>0</v>
      </c>
    </row>
    <row r="129" spans="1:10">
      <c r="A129" s="28" t="s">
        <v>10</v>
      </c>
      <c r="B129" s="17" t="s">
        <v>9</v>
      </c>
      <c r="C129" s="33" t="s">
        <v>69</v>
      </c>
      <c r="D129" s="33" t="s">
        <v>69</v>
      </c>
      <c r="E129" s="33" t="s">
        <v>69</v>
      </c>
      <c r="F129" s="33" t="s">
        <v>69</v>
      </c>
      <c r="G129" s="33" t="s">
        <v>69</v>
      </c>
      <c r="H129" s="33" t="s">
        <v>69</v>
      </c>
      <c r="I129" s="33" t="s">
        <v>69</v>
      </c>
      <c r="J129" s="33" t="s">
        <v>69</v>
      </c>
    </row>
    <row r="130" spans="1:10">
      <c r="A130" s="6" t="s">
        <v>46</v>
      </c>
      <c r="B130" s="17" t="s">
        <v>76</v>
      </c>
      <c r="C130" s="12">
        <f>C18*C74*12/1000</f>
        <v>0</v>
      </c>
      <c r="D130" s="12">
        <f>D18*D74*3/1000</f>
        <v>0</v>
      </c>
      <c r="E130" s="12">
        <f>E18*E74*12/1000</f>
        <v>0</v>
      </c>
      <c r="F130" s="12">
        <f>F18*F74*3/1000</f>
        <v>0</v>
      </c>
      <c r="G130" s="12">
        <f>G18*G74*12/1000</f>
        <v>0</v>
      </c>
      <c r="H130" s="12">
        <f>H18*H74*12/1000</f>
        <v>0</v>
      </c>
      <c r="I130" s="12">
        <f>I18*I74*12/1000</f>
        <v>0</v>
      </c>
      <c r="J130" s="12">
        <f>J18*J74*12/1000</f>
        <v>0</v>
      </c>
    </row>
    <row r="131" spans="1:10">
      <c r="A131" s="28" t="s">
        <v>10</v>
      </c>
      <c r="B131" s="17" t="s">
        <v>9</v>
      </c>
      <c r="C131" s="33" t="s">
        <v>69</v>
      </c>
      <c r="D131" s="33" t="s">
        <v>69</v>
      </c>
      <c r="E131" s="33" t="s">
        <v>69</v>
      </c>
      <c r="F131" s="33" t="s">
        <v>69</v>
      </c>
      <c r="G131" s="33" t="s">
        <v>69</v>
      </c>
      <c r="H131" s="33" t="s">
        <v>69</v>
      </c>
      <c r="I131" s="33" t="s">
        <v>69</v>
      </c>
      <c r="J131" s="33" t="s">
        <v>69</v>
      </c>
    </row>
    <row r="132" spans="1:10">
      <c r="A132" s="6" t="s">
        <v>47</v>
      </c>
      <c r="B132" s="17" t="s">
        <v>76</v>
      </c>
      <c r="C132" s="27">
        <f>C20*C76*12/1000</f>
        <v>933280.18559999985</v>
      </c>
      <c r="D132" s="27">
        <f>D20*D76*3/1000</f>
        <v>239348.745</v>
      </c>
      <c r="E132" s="27">
        <f>E20*E76*12/1000</f>
        <v>991208.88</v>
      </c>
      <c r="F132" s="27">
        <f>F20*F76*3/1000</f>
        <v>228715.56</v>
      </c>
      <c r="G132" s="27">
        <f>G20*G76*12/1000</f>
        <v>951968.16</v>
      </c>
      <c r="H132" s="27">
        <f>H20*H76*12/1000</f>
        <v>1123385.76</v>
      </c>
      <c r="I132" s="27">
        <f>I20*I76*12/1000</f>
        <v>1198232.064</v>
      </c>
      <c r="J132" s="27">
        <f>J20*J76*12/1000</f>
        <v>1569563.6159999999</v>
      </c>
    </row>
    <row r="133" spans="1:10">
      <c r="A133" s="28" t="s">
        <v>10</v>
      </c>
      <c r="B133" s="17" t="s">
        <v>9</v>
      </c>
      <c r="C133" s="33" t="s">
        <v>69</v>
      </c>
      <c r="D133" s="33" t="s">
        <v>69</v>
      </c>
      <c r="E133" s="12">
        <f>E132/C132*100</f>
        <v>106.20699927993844</v>
      </c>
      <c r="F133" s="12">
        <f>F132/D132*100</f>
        <v>95.55745111594382</v>
      </c>
      <c r="G133" s="12">
        <f>G132/E132*100</f>
        <v>96.041125055296121</v>
      </c>
      <c r="H133" s="12">
        <f>H132/G132*100</f>
        <v>118.00665265947549</v>
      </c>
      <c r="I133" s="12">
        <f>I132/H132*100</f>
        <v>106.66256478095289</v>
      </c>
      <c r="J133" s="12">
        <f>J132/I132*100</f>
        <v>130.98995287777575</v>
      </c>
    </row>
    <row r="134" spans="1:10" ht="47.25">
      <c r="A134" s="6" t="s">
        <v>33</v>
      </c>
      <c r="B134" s="17" t="s">
        <v>76</v>
      </c>
      <c r="C134" s="27">
        <f>C22*C78*12/1000</f>
        <v>280934.22792000003</v>
      </c>
      <c r="D134" s="27">
        <f>D22*D78*3/1000</f>
        <v>69615.911999999997</v>
      </c>
      <c r="E134" s="27">
        <f>E22*E78*12/1000</f>
        <v>315251.45400000003</v>
      </c>
      <c r="F134" s="27">
        <f>F22*F78*3/1000</f>
        <v>61995.69</v>
      </c>
      <c r="G134" s="27">
        <f>G22*G78*12/1000</f>
        <v>290649.59999999998</v>
      </c>
      <c r="H134" s="27">
        <f>H22*H78*12/1000</f>
        <v>312136.32000000001</v>
      </c>
      <c r="I134" s="27">
        <f>I22*I78*12/1000</f>
        <v>332880</v>
      </c>
      <c r="J134" s="27">
        <f>J22*J78*12/1000</f>
        <v>356893.92</v>
      </c>
    </row>
    <row r="135" spans="1:10">
      <c r="A135" s="28" t="s">
        <v>10</v>
      </c>
      <c r="B135" s="17" t="s">
        <v>9</v>
      </c>
      <c r="C135" s="33" t="s">
        <v>69</v>
      </c>
      <c r="D135" s="33" t="s">
        <v>69</v>
      </c>
      <c r="E135" s="12">
        <f>E134/C134*100</f>
        <v>112.2153951599562</v>
      </c>
      <c r="F135" s="12">
        <f>F134/D134*100</f>
        <v>89.05390767559004</v>
      </c>
      <c r="G135" s="12">
        <f>G134/E134*100</f>
        <v>92.196117198558568</v>
      </c>
      <c r="H135" s="12">
        <f>H134/G134*100</f>
        <v>107.39265424758887</v>
      </c>
      <c r="I135" s="12">
        <f>I134/H134*100</f>
        <v>106.64571171980242</v>
      </c>
      <c r="J135" s="12">
        <f>J134/I134*100</f>
        <v>107.21398702235038</v>
      </c>
    </row>
    <row r="136" spans="1:10" ht="63">
      <c r="A136" s="6" t="s">
        <v>34</v>
      </c>
      <c r="B136" s="17" t="s">
        <v>76</v>
      </c>
      <c r="C136" s="27">
        <f>C24*C80*12/1000</f>
        <v>153954.72</v>
      </c>
      <c r="D136" s="27">
        <f>D24*D80*3/1000</f>
        <v>33178.415400000005</v>
      </c>
      <c r="E136" s="27">
        <f>E24*E80*12/1000</f>
        <v>162066.95039999997</v>
      </c>
      <c r="F136" s="27">
        <f>F24*F80*3/1000</f>
        <v>40188.839999999997</v>
      </c>
      <c r="G136" s="27">
        <f>G24*G80*12/1000</f>
        <v>169308.04800000001</v>
      </c>
      <c r="H136" s="27">
        <f>H24*H80*12/1000</f>
        <v>179586.72</v>
      </c>
      <c r="I136" s="27">
        <f>I24*I80*12/1000</f>
        <v>188877.42</v>
      </c>
      <c r="J136" s="27">
        <f>J24*J80*12/1000</f>
        <v>202752.72</v>
      </c>
    </row>
    <row r="137" spans="1:10">
      <c r="A137" s="28" t="s">
        <v>10</v>
      </c>
      <c r="B137" s="17" t="s">
        <v>9</v>
      </c>
      <c r="C137" s="33" t="s">
        <v>69</v>
      </c>
      <c r="D137" s="33" t="s">
        <v>69</v>
      </c>
      <c r="E137" s="12">
        <f>E136/C136*100</f>
        <v>105.26923136880764</v>
      </c>
      <c r="F137" s="12">
        <f>F136/D136*100</f>
        <v>121.12947383255678</v>
      </c>
      <c r="G137" s="12">
        <f>G136/E136*100</f>
        <v>104.46796683847519</v>
      </c>
      <c r="H137" s="12">
        <f>H136/G136*100</f>
        <v>106.07098842696479</v>
      </c>
      <c r="I137" s="12">
        <f>I136/H136*100</f>
        <v>105.17337807606265</v>
      </c>
      <c r="J137" s="12">
        <f>J136/I136*100</f>
        <v>107.34619310238354</v>
      </c>
    </row>
    <row r="138" spans="1:10">
      <c r="A138" s="6" t="s">
        <v>48</v>
      </c>
      <c r="B138" s="17" t="s">
        <v>76</v>
      </c>
      <c r="C138" s="27">
        <f>C26*C82*12/1000</f>
        <v>429670.26720000006</v>
      </c>
      <c r="D138" s="27">
        <f>D26*D82*3/1000</f>
        <v>118578.42</v>
      </c>
      <c r="E138" s="27">
        <f>E26*E82*12/1000</f>
        <v>462965.16</v>
      </c>
      <c r="F138" s="27">
        <f>F26*F82*3/1000</f>
        <v>100406.136</v>
      </c>
      <c r="G138" s="27">
        <f>G26*G82*12/1000</f>
        <v>454892.25599999999</v>
      </c>
      <c r="H138" s="27">
        <f>H26*H82*12/1000</f>
        <v>476002.22399999999</v>
      </c>
      <c r="I138" s="27">
        <f>I26*I82*12/1000</f>
        <v>510137.32799999998</v>
      </c>
      <c r="J138" s="27">
        <f>J26*J82*12/1000</f>
        <v>545770.56000000006</v>
      </c>
    </row>
    <row r="139" spans="1:10">
      <c r="A139" s="28" t="s">
        <v>10</v>
      </c>
      <c r="B139" s="17" t="s">
        <v>9</v>
      </c>
      <c r="C139" s="33" t="s">
        <v>69</v>
      </c>
      <c r="D139" s="33" t="s">
        <v>69</v>
      </c>
      <c r="E139" s="12">
        <f>E138/C138*100</f>
        <v>107.74894037164131</v>
      </c>
      <c r="F139" s="12">
        <f>F138/D138*100</f>
        <v>84.674880977499953</v>
      </c>
      <c r="G139" s="12">
        <f>G138/E138*100</f>
        <v>98.256261011087759</v>
      </c>
      <c r="H139" s="12">
        <f>H138/G138*100</f>
        <v>104.64065231306114</v>
      </c>
      <c r="I139" s="12">
        <f>I138/H138*100</f>
        <v>107.17120683032775</v>
      </c>
      <c r="J139" s="12">
        <f>J138/I138*100</f>
        <v>106.98502737286459</v>
      </c>
    </row>
    <row r="140" spans="1:10" ht="47.25">
      <c r="A140" s="6" t="s">
        <v>35</v>
      </c>
      <c r="B140" s="17" t="s">
        <v>76</v>
      </c>
      <c r="C140" s="27">
        <f>C28*C84*12/1000</f>
        <v>1802572.3319999999</v>
      </c>
      <c r="D140" s="27">
        <f>D28*D84*3/1000</f>
        <v>450645.45</v>
      </c>
      <c r="E140" s="27">
        <f>E28*E84*12/1000</f>
        <v>1881830.844</v>
      </c>
      <c r="F140" s="27">
        <f>F28*F84*3/1000</f>
        <v>462114.3</v>
      </c>
      <c r="G140" s="27">
        <f>G28*G84*12/1000</f>
        <v>1813493.76</v>
      </c>
      <c r="H140" s="27">
        <f>H28*H84*12/1000</f>
        <v>1925586.72</v>
      </c>
      <c r="I140" s="27">
        <f>I28*I84*12/1000</f>
        <v>2039710.5120000001</v>
      </c>
      <c r="J140" s="27">
        <f>J28*J84*12/1000</f>
        <v>2168040</v>
      </c>
    </row>
    <row r="141" spans="1:10">
      <c r="A141" s="28" t="s">
        <v>10</v>
      </c>
      <c r="B141" s="17" t="s">
        <v>9</v>
      </c>
      <c r="C141" s="33" t="s">
        <v>69</v>
      </c>
      <c r="D141" s="33" t="s">
        <v>69</v>
      </c>
      <c r="E141" s="12">
        <f>E140/C140*100</f>
        <v>104.39696707826758</v>
      </c>
      <c r="F141" s="12">
        <f>F140/D140*100</f>
        <v>102.54498297941319</v>
      </c>
      <c r="G141" s="12">
        <f>G140/E140*100</f>
        <v>96.368585188308245</v>
      </c>
      <c r="H141" s="12">
        <f>H140/G140*100</f>
        <v>106.18105021767485</v>
      </c>
      <c r="I141" s="12">
        <f>I140/H140*100</f>
        <v>105.92670227804646</v>
      </c>
      <c r="J141" s="12">
        <f>J140/I140*100</f>
        <v>106.2915539849902</v>
      </c>
    </row>
    <row r="142" spans="1:10">
      <c r="A142" s="6" t="s">
        <v>15</v>
      </c>
      <c r="B142" s="17"/>
      <c r="C142" s="12"/>
      <c r="D142" s="12"/>
      <c r="E142" s="12"/>
      <c r="F142" s="12"/>
      <c r="G142" s="12"/>
      <c r="H142" s="12"/>
      <c r="I142" s="12"/>
      <c r="J142" s="12"/>
    </row>
    <row r="143" spans="1:10" ht="63">
      <c r="A143" s="6" t="s">
        <v>51</v>
      </c>
      <c r="B143" s="17" t="s">
        <v>76</v>
      </c>
      <c r="C143" s="27">
        <f>C31*C87*12/1000</f>
        <v>308474.28479999996</v>
      </c>
      <c r="D143" s="27">
        <f>D31*D87*3/1000</f>
        <v>76895.38440000001</v>
      </c>
      <c r="E143" s="27">
        <f>E31*E87*12/1000</f>
        <v>315427.44</v>
      </c>
      <c r="F143" s="27">
        <f>F31*F87*3/1000</f>
        <v>77323.259999999995</v>
      </c>
      <c r="G143" s="27">
        <f>G31*G87*12/1000</f>
        <v>305680.56</v>
      </c>
      <c r="H143" s="27">
        <f>H31*H87*12/1000</f>
        <v>324526.8</v>
      </c>
      <c r="I143" s="27">
        <f>I31*I87*12/1000</f>
        <v>343080.25199999998</v>
      </c>
      <c r="J143" s="27">
        <f>J31*J87*12/1000</f>
        <v>369100.79999999999</v>
      </c>
    </row>
    <row r="144" spans="1:10">
      <c r="A144" s="28" t="s">
        <v>10</v>
      </c>
      <c r="B144" s="29" t="s">
        <v>9</v>
      </c>
      <c r="C144" s="33" t="s">
        <v>69</v>
      </c>
      <c r="D144" s="33" t="s">
        <v>69</v>
      </c>
      <c r="E144" s="12">
        <f>E143/C143*100</f>
        <v>102.25404694738434</v>
      </c>
      <c r="F144" s="12">
        <f>F143/D143*100</f>
        <v>100.5564385994538</v>
      </c>
      <c r="G144" s="12">
        <f>G143/E143*100</f>
        <v>96.909945437847767</v>
      </c>
      <c r="H144" s="12">
        <f>H143/G143*100</f>
        <v>106.16533809019455</v>
      </c>
      <c r="I144" s="12">
        <f>I143/H143*100</f>
        <v>105.71707852787505</v>
      </c>
      <c r="J144" s="12">
        <f>J143/I143*100</f>
        <v>107.58439107127624</v>
      </c>
    </row>
    <row r="145" spans="1:10" ht="47.25">
      <c r="A145" s="6" t="s">
        <v>52</v>
      </c>
      <c r="B145" s="17" t="s">
        <v>76</v>
      </c>
      <c r="C145" s="27">
        <f>C33*C89*12/1000</f>
        <v>627450.86399999994</v>
      </c>
      <c r="D145" s="27">
        <f>D33*D89*3/1000</f>
        <v>117430.73189999998</v>
      </c>
      <c r="E145" s="27">
        <f>E33*E89*12/1000</f>
        <v>576773.80799999996</v>
      </c>
      <c r="F145" s="27">
        <f>F33*F89*3/1000</f>
        <v>112838.715</v>
      </c>
      <c r="G145" s="27">
        <f>G33*G89*12/1000</f>
        <v>543916.80000000005</v>
      </c>
      <c r="H145" s="27">
        <f>H33*H89*12/1000</f>
        <v>583050</v>
      </c>
      <c r="I145" s="27">
        <f>I33*I89*12/1000</f>
        <v>623881.58400000003</v>
      </c>
      <c r="J145" s="27">
        <f>J33*J89*12/1000</f>
        <v>665004</v>
      </c>
    </row>
    <row r="146" spans="1:10">
      <c r="A146" s="28" t="s">
        <v>10</v>
      </c>
      <c r="B146" s="17" t="s">
        <v>9</v>
      </c>
      <c r="C146" s="33" t="s">
        <v>69</v>
      </c>
      <c r="D146" s="33" t="s">
        <v>69</v>
      </c>
      <c r="E146" s="12">
        <f>E145/C145*100</f>
        <v>91.923342701780072</v>
      </c>
      <c r="F146" s="12">
        <f>F145/D145*100</f>
        <v>96.089595265479232</v>
      </c>
      <c r="G146" s="12">
        <f>G145/E145*100</f>
        <v>94.303311359797405</v>
      </c>
      <c r="H146" s="12">
        <f>H145/G145*100</f>
        <v>107.19470330756468</v>
      </c>
      <c r="I146" s="12">
        <f>I145/H145*100</f>
        <v>107.00310162078725</v>
      </c>
      <c r="J146" s="12">
        <f>J145/I145*100</f>
        <v>106.59138161064871</v>
      </c>
    </row>
    <row r="147" spans="1:10">
      <c r="A147" s="6" t="s">
        <v>36</v>
      </c>
      <c r="B147" s="17" t="s">
        <v>76</v>
      </c>
      <c r="C147" s="27">
        <f>C35*C91*12/1000</f>
        <v>2586793.068</v>
      </c>
      <c r="D147" s="27">
        <f>D35*D91*3/1000</f>
        <v>580879.92299999984</v>
      </c>
      <c r="E147" s="27">
        <f>E35*E91*12/1000</f>
        <v>2473566.1919999998</v>
      </c>
      <c r="F147" s="27">
        <f>F35*F91*3/1000</f>
        <v>563714.83200000005</v>
      </c>
      <c r="G147" s="27">
        <f>G35*G91*12/1000</f>
        <v>2377053.9840000002</v>
      </c>
      <c r="H147" s="27">
        <f>H35*H91*12/1000</f>
        <v>2732595.264</v>
      </c>
      <c r="I147" s="27">
        <f>I35*I91*12/1000</f>
        <v>2904523.92</v>
      </c>
      <c r="J147" s="27">
        <f>J35*J91*12/1000</f>
        <v>3120135.12</v>
      </c>
    </row>
    <row r="148" spans="1:10">
      <c r="A148" s="28" t="s">
        <v>10</v>
      </c>
      <c r="B148" s="17" t="s">
        <v>9</v>
      </c>
      <c r="C148" s="33" t="s">
        <v>69</v>
      </c>
      <c r="D148" s="33" t="s">
        <v>69</v>
      </c>
      <c r="E148" s="12">
        <f>E147/C147*100</f>
        <v>95.622886213795894</v>
      </c>
      <c r="F148" s="12">
        <f>F147/D147*100</f>
        <v>97.044984631014728</v>
      </c>
      <c r="G148" s="12">
        <f>G147/E147*100</f>
        <v>96.09825650463128</v>
      </c>
      <c r="H148" s="12">
        <f>H147/G147*100</f>
        <v>114.95722362189314</v>
      </c>
      <c r="I148" s="12">
        <f>I147/H147*100</f>
        <v>106.29177171844795</v>
      </c>
      <c r="J148" s="12">
        <f>J147/I147*100</f>
        <v>107.42328883970768</v>
      </c>
    </row>
    <row r="149" spans="1:10" ht="47.25">
      <c r="A149" s="6" t="s">
        <v>37</v>
      </c>
      <c r="B149" s="17" t="s">
        <v>76</v>
      </c>
      <c r="C149" s="27">
        <f>C37*C93*12/1000</f>
        <v>64826.495999999999</v>
      </c>
      <c r="D149" s="27">
        <f>D37*D93*3/1000</f>
        <v>16305.644700000001</v>
      </c>
      <c r="E149" s="27">
        <f>E37*E93*12/1000</f>
        <v>63579.048000000003</v>
      </c>
      <c r="F149" s="27">
        <f>F37*F93*3/1000</f>
        <v>15895.776</v>
      </c>
      <c r="G149" s="27">
        <f>G37*G93*12/1000</f>
        <v>61036.800000000003</v>
      </c>
      <c r="H149" s="27">
        <f>H37*H93*12/1000</f>
        <v>64554.048000000003</v>
      </c>
      <c r="I149" s="27">
        <f>I37*I93*12/1000</f>
        <v>69233.399999999994</v>
      </c>
      <c r="J149" s="27">
        <f>J37*J93*12/1000</f>
        <v>73278</v>
      </c>
    </row>
    <row r="150" spans="1:10">
      <c r="A150" s="28" t="s">
        <v>10</v>
      </c>
      <c r="B150" s="17" t="s">
        <v>9</v>
      </c>
      <c r="C150" s="33" t="s">
        <v>69</v>
      </c>
      <c r="D150" s="33" t="s">
        <v>69</v>
      </c>
      <c r="E150" s="12">
        <f>E149/C149*100</f>
        <v>98.075712745603283</v>
      </c>
      <c r="F150" s="12">
        <f>F149/D149*100</f>
        <v>97.48633858065115</v>
      </c>
      <c r="G150" s="12">
        <f>G149/E149*100</f>
        <v>96.001437454678467</v>
      </c>
      <c r="H150" s="12">
        <f>H149/G149*100</f>
        <v>105.7625039320541</v>
      </c>
      <c r="I150" s="12">
        <f>I149/H149*100</f>
        <v>107.24873519937897</v>
      </c>
      <c r="J150" s="12">
        <f>J149/I149*100</f>
        <v>105.84197800483584</v>
      </c>
    </row>
    <row r="151" spans="1:10" ht="31.5">
      <c r="A151" s="6" t="s">
        <v>49</v>
      </c>
      <c r="B151" s="17" t="s">
        <v>76</v>
      </c>
      <c r="C151" s="27">
        <f>C39*C95*12/1000</f>
        <v>0</v>
      </c>
      <c r="D151" s="27">
        <f>D39*D95*3/1000</f>
        <v>0</v>
      </c>
      <c r="E151" s="27">
        <f>E39*E95*12/1000</f>
        <v>0</v>
      </c>
      <c r="F151" s="27">
        <f>F39*F95*3/1000</f>
        <v>0</v>
      </c>
      <c r="G151" s="27">
        <f>G39*G95*12/1000</f>
        <v>0</v>
      </c>
      <c r="H151" s="27">
        <f>H39*H95*12/1000</f>
        <v>0</v>
      </c>
      <c r="I151" s="27">
        <f>I39*I95*12/1000</f>
        <v>0</v>
      </c>
      <c r="J151" s="27">
        <f>J39*J95*12/1000</f>
        <v>0</v>
      </c>
    </row>
    <row r="152" spans="1:10">
      <c r="A152" s="28" t="s">
        <v>10</v>
      </c>
      <c r="B152" s="17" t="s">
        <v>9</v>
      </c>
      <c r="C152" s="33" t="s">
        <v>69</v>
      </c>
      <c r="D152" s="33" t="s">
        <v>69</v>
      </c>
      <c r="E152" s="33" t="s">
        <v>69</v>
      </c>
      <c r="F152" s="33" t="s">
        <v>69</v>
      </c>
      <c r="G152" s="33" t="s">
        <v>69</v>
      </c>
      <c r="H152" s="33" t="s">
        <v>69</v>
      </c>
      <c r="I152" s="33" t="s">
        <v>69</v>
      </c>
      <c r="J152" s="33" t="s">
        <v>69</v>
      </c>
    </row>
    <row r="153" spans="1:10" ht="31.5">
      <c r="A153" s="6" t="s">
        <v>38</v>
      </c>
      <c r="B153" s="17" t="s">
        <v>76</v>
      </c>
      <c r="C153" s="27">
        <f>C41*C97*12/1000</f>
        <v>239301.54</v>
      </c>
      <c r="D153" s="27">
        <f>D41*D97*3/1000</f>
        <v>52026.12</v>
      </c>
      <c r="E153" s="27">
        <f>E41*E97*12/1000</f>
        <v>217390.04399999999</v>
      </c>
      <c r="F153" s="27">
        <f>F41*F97*3/1000</f>
        <v>53464.11</v>
      </c>
      <c r="G153" s="27">
        <f>G41*G97*12/1000</f>
        <v>215942.18400000001</v>
      </c>
      <c r="H153" s="27">
        <f>H41*H97*12/1000</f>
        <v>230413.44</v>
      </c>
      <c r="I153" s="27">
        <f>I41*I97*12/1000</f>
        <v>246231.24</v>
      </c>
      <c r="J153" s="27">
        <f>J41*J97*12/1000</f>
        <v>263810.40000000002</v>
      </c>
    </row>
    <row r="154" spans="1:10">
      <c r="A154" s="28" t="s">
        <v>10</v>
      </c>
      <c r="B154" s="17" t="s">
        <v>9</v>
      </c>
      <c r="C154" s="33" t="s">
        <v>69</v>
      </c>
      <c r="D154" s="33" t="s">
        <v>69</v>
      </c>
      <c r="E154" s="12">
        <f>E153/C153*100</f>
        <v>90.843562477700729</v>
      </c>
      <c r="F154" s="12">
        <f>F153/D153*100</f>
        <v>102.76397701769804</v>
      </c>
      <c r="G154" s="12">
        <f>G153/E153*100</f>
        <v>99.33398053868558</v>
      </c>
      <c r="H154" s="12">
        <f>H153/G153*100</f>
        <v>106.70144931015425</v>
      </c>
      <c r="I154" s="12">
        <f>I153/H153*100</f>
        <v>106.86496412709259</v>
      </c>
      <c r="J154" s="12">
        <f>J153/I153*100</f>
        <v>107.13928906827583</v>
      </c>
    </row>
    <row r="155" spans="1:10" ht="31.5">
      <c r="A155" s="6" t="s">
        <v>39</v>
      </c>
      <c r="B155" s="17" t="s">
        <v>76</v>
      </c>
      <c r="C155" s="27">
        <f>C43*C99*12/1000</f>
        <v>413275.68</v>
      </c>
      <c r="D155" s="27">
        <f>D43*D99*3/1000</f>
        <v>83315.925000000003</v>
      </c>
      <c r="E155" s="27">
        <f>E43*E99*12/1000</f>
        <v>405626.28</v>
      </c>
      <c r="F155" s="27">
        <f>F43*F99*3/1000</f>
        <v>70357.248000000007</v>
      </c>
      <c r="G155" s="27">
        <f>G43*G99*12/1000</f>
        <v>311914.92</v>
      </c>
      <c r="H155" s="27">
        <f>H43*H99*12/1000</f>
        <v>332457.36</v>
      </c>
      <c r="I155" s="27">
        <f>I43*I99*12/1000</f>
        <v>351429.88799999998</v>
      </c>
      <c r="J155" s="27">
        <f>J43*J99*12/1000</f>
        <v>374814</v>
      </c>
    </row>
    <row r="156" spans="1:10">
      <c r="A156" s="28" t="s">
        <v>10</v>
      </c>
      <c r="B156" s="17" t="s">
        <v>9</v>
      </c>
      <c r="C156" s="33" t="s">
        <v>69</v>
      </c>
      <c r="D156" s="33" t="s">
        <v>69</v>
      </c>
      <c r="E156" s="12">
        <f>E155/C155*100</f>
        <v>98.149080536265771</v>
      </c>
      <c r="F156" s="12">
        <f>F155/D155*100</f>
        <v>84.446338440100149</v>
      </c>
      <c r="G156" s="12">
        <f>G155/E155*100</f>
        <v>76.897118204471354</v>
      </c>
      <c r="H156" s="12">
        <f>H155/G155*100</f>
        <v>106.58591131196931</v>
      </c>
      <c r="I156" s="12">
        <f>I155/H155*100</f>
        <v>105.70675529637845</v>
      </c>
      <c r="J156" s="12">
        <f>J155/I155*100</f>
        <v>106.65399068163492</v>
      </c>
    </row>
    <row r="157" spans="1:10" ht="31.5">
      <c r="A157" s="6" t="s">
        <v>41</v>
      </c>
      <c r="B157" s="17" t="s">
        <v>76</v>
      </c>
      <c r="C157" s="27">
        <f>C45*C101*12/1000</f>
        <v>254024.08799999999</v>
      </c>
      <c r="D157" s="27">
        <f>D45*D101*3/1000</f>
        <v>40888.800000000003</v>
      </c>
      <c r="E157" s="27">
        <f>E45*E101*12/1000</f>
        <v>175449.79199999999</v>
      </c>
      <c r="F157" s="27">
        <f>F45*F101*3/1000</f>
        <v>37036.229700000004</v>
      </c>
      <c r="G157" s="27">
        <f>G45*G101*12/1000</f>
        <v>173430.6</v>
      </c>
      <c r="H157" s="27">
        <f>H45*H101*12/1000</f>
        <v>182654.49600000001</v>
      </c>
      <c r="I157" s="27">
        <f>I45*I101*12/1000</f>
        <v>194699.16</v>
      </c>
      <c r="J157" s="27">
        <f>J45*J101*12/1000</f>
        <v>207702.72</v>
      </c>
    </row>
    <row r="158" spans="1:10">
      <c r="A158" s="28" t="s">
        <v>10</v>
      </c>
      <c r="B158" s="17" t="s">
        <v>9</v>
      </c>
      <c r="C158" s="33" t="s">
        <v>69</v>
      </c>
      <c r="D158" s="33" t="s">
        <v>69</v>
      </c>
      <c r="E158" s="12">
        <f>E157/C157*100</f>
        <v>69.068171204299333</v>
      </c>
      <c r="F158" s="12">
        <f>F157/D157*100</f>
        <v>90.577932587896939</v>
      </c>
      <c r="G158" s="12">
        <f>G157/E157*100</f>
        <v>98.849134001823174</v>
      </c>
      <c r="H158" s="12">
        <f>H157/G157*100</f>
        <v>105.31849396819246</v>
      </c>
      <c r="I158" s="12">
        <f>I157/H157*100</f>
        <v>106.59423351944208</v>
      </c>
      <c r="J158" s="12">
        <f>J157/I157*100</f>
        <v>106.6787961488894</v>
      </c>
    </row>
    <row r="159" spans="1:10" ht="47.25" customHeight="1">
      <c r="A159" s="6" t="s">
        <v>40</v>
      </c>
      <c r="B159" s="17" t="s">
        <v>76</v>
      </c>
      <c r="C159" s="27">
        <f>C47*C103*12/1000</f>
        <v>302022.45600000001</v>
      </c>
      <c r="D159" s="27">
        <f>D47*D103*3/1000</f>
        <v>81431.856</v>
      </c>
      <c r="E159" s="27">
        <f>E47*E103*12/1000</f>
        <v>312235.34999999998</v>
      </c>
      <c r="F159" s="27">
        <f>F47*F103*3/1000</f>
        <v>74618.381999999998</v>
      </c>
      <c r="G159" s="27">
        <f>G47*G103*12/1000</f>
        <v>301514.40000000002</v>
      </c>
      <c r="H159" s="27">
        <f>H47*H103*12/1000</f>
        <v>320314.32</v>
      </c>
      <c r="I159" s="27">
        <f>I47*I103*12/1000</f>
        <v>342316.79999999999</v>
      </c>
      <c r="J159" s="27">
        <f>J47*J103*12/1000</f>
        <v>366735.6</v>
      </c>
    </row>
    <row r="160" spans="1:10">
      <c r="A160" s="28" t="s">
        <v>10</v>
      </c>
      <c r="B160" s="17" t="s">
        <v>9</v>
      </c>
      <c r="C160" s="33" t="s">
        <v>69</v>
      </c>
      <c r="D160" s="33" t="s">
        <v>69</v>
      </c>
      <c r="E160" s="12">
        <f>E159/C159*100</f>
        <v>103.3815015397398</v>
      </c>
      <c r="F160" s="12">
        <f>F159/D159*100</f>
        <v>91.632913291329132</v>
      </c>
      <c r="G160" s="12">
        <f>G159/E159*100</f>
        <v>96.566388142790387</v>
      </c>
      <c r="H160" s="12">
        <f>H159/G159*100</f>
        <v>106.23516488764714</v>
      </c>
      <c r="I160" s="12">
        <f>I159/H159*100</f>
        <v>106.86902789734782</v>
      </c>
      <c r="J160" s="12">
        <f>J159/I159*100</f>
        <v>107.13339222614842</v>
      </c>
    </row>
    <row r="161" spans="1:10" ht="47.25">
      <c r="A161" s="6" t="s">
        <v>42</v>
      </c>
      <c r="B161" s="17" t="s">
        <v>76</v>
      </c>
      <c r="C161" s="27">
        <f>C49*C105*12/1000</f>
        <v>602136.99</v>
      </c>
      <c r="D161" s="27">
        <f>D49*D105*3/1000</f>
        <v>91886.065199999997</v>
      </c>
      <c r="E161" s="27">
        <f>E49*E105*12/1000</f>
        <v>549226.99800000002</v>
      </c>
      <c r="F161" s="27">
        <f>F49*F105*3/1000</f>
        <v>122008.53599999999</v>
      </c>
      <c r="G161" s="27">
        <f>G49*G105*12/1000</f>
        <v>671337.88800000004</v>
      </c>
      <c r="H161" s="27">
        <f>H49*H105*12/1000</f>
        <v>705175.99199999997</v>
      </c>
      <c r="I161" s="27">
        <f>I49*I105*12/1000</f>
        <v>746798.4</v>
      </c>
      <c r="J161" s="27">
        <f>J49*J105*12/1000</f>
        <v>801648</v>
      </c>
    </row>
    <row r="162" spans="1:10">
      <c r="A162" s="28" t="s">
        <v>10</v>
      </c>
      <c r="B162" s="17" t="s">
        <v>9</v>
      </c>
      <c r="C162" s="12"/>
      <c r="D162" s="12"/>
      <c r="E162" s="12">
        <f>E161/C161*100</f>
        <v>91.212964345538722</v>
      </c>
      <c r="F162" s="12">
        <f>F161/D161*100</f>
        <v>132.78241454178627</v>
      </c>
      <c r="G162" s="12">
        <f>G161/E161*100</f>
        <v>122.23322787202096</v>
      </c>
      <c r="H162" s="12">
        <f>H161/G161*100</f>
        <v>105.04039837537069</v>
      </c>
      <c r="I162" s="12">
        <f>I161/H161*100</f>
        <v>105.9024142160529</v>
      </c>
      <c r="J162" s="12">
        <f>J161/I161*100</f>
        <v>107.34463276836156</v>
      </c>
    </row>
    <row r="163" spans="1:10">
      <c r="A163" s="6" t="s">
        <v>43</v>
      </c>
      <c r="B163" s="17" t="s">
        <v>76</v>
      </c>
      <c r="C163" s="27">
        <f>C51*C107*12/1000</f>
        <v>878441.94</v>
      </c>
      <c r="D163" s="27">
        <f>D51*D107*3/1000</f>
        <v>201376.65</v>
      </c>
      <c r="E163" s="27">
        <f>E51*E107*12/1000</f>
        <v>874257.10080000001</v>
      </c>
      <c r="F163" s="27">
        <f>F51*F107*3/1000</f>
        <v>250040.21280000001</v>
      </c>
      <c r="G163" s="27">
        <f>G51*G107*12/1000</f>
        <v>921105.6</v>
      </c>
      <c r="H163" s="27">
        <f>H51*H107*12/1000</f>
        <v>973466.28</v>
      </c>
      <c r="I163" s="27">
        <f>I51*I107*12/1000</f>
        <v>1026341.52</v>
      </c>
      <c r="J163" s="27">
        <f>J51*J107*12/1000</f>
        <v>1087495.2</v>
      </c>
    </row>
    <row r="164" spans="1:10">
      <c r="A164" s="28" t="s">
        <v>10</v>
      </c>
      <c r="B164" s="17" t="s">
        <v>9</v>
      </c>
      <c r="C164" s="33" t="s">
        <v>69</v>
      </c>
      <c r="D164" s="33" t="s">
        <v>69</v>
      </c>
      <c r="E164" s="12">
        <f>E163/C163*100</f>
        <v>99.523606625612629</v>
      </c>
      <c r="F164" s="12">
        <f>F163/D163*100</f>
        <v>124.16544460343341</v>
      </c>
      <c r="G164" s="12">
        <f>G163/E163*100</f>
        <v>105.35866384809806</v>
      </c>
      <c r="H164" s="12">
        <f>H163/G163*100</f>
        <v>105.68454691839895</v>
      </c>
      <c r="I164" s="12">
        <f>I163/H163*100</f>
        <v>105.43164576794585</v>
      </c>
      <c r="J164" s="12">
        <f>J163/I163*100</f>
        <v>105.95841431027753</v>
      </c>
    </row>
    <row r="165" spans="1:10" ht="47.25">
      <c r="A165" s="6" t="s">
        <v>56</v>
      </c>
      <c r="B165" s="17" t="s">
        <v>76</v>
      </c>
      <c r="C165" s="27">
        <f>C53*C109*12/1000</f>
        <v>724971.07799999998</v>
      </c>
      <c r="D165" s="27">
        <f>D53*D109*3/1000</f>
        <v>151228.13760000002</v>
      </c>
      <c r="E165" s="27">
        <f>E53*E109*12/1000</f>
        <v>770533.7328</v>
      </c>
      <c r="F165" s="27">
        <f>F53*F109*3/1000</f>
        <v>200224.8567</v>
      </c>
      <c r="G165" s="27">
        <f>G53*G109*12/1000</f>
        <v>905074.56</v>
      </c>
      <c r="H165" s="27">
        <f>H53*H109*12/1000</f>
        <v>993048</v>
      </c>
      <c r="I165" s="27">
        <f>I53*I109*12/1000</f>
        <v>1096798.7520000001</v>
      </c>
      <c r="J165" s="27">
        <f>J53*J109*12/1000</f>
        <v>1221168</v>
      </c>
    </row>
    <row r="166" spans="1:10">
      <c r="A166" s="28" t="s">
        <v>10</v>
      </c>
      <c r="B166" s="17" t="s">
        <v>9</v>
      </c>
      <c r="C166" s="33" t="s">
        <v>69</v>
      </c>
      <c r="D166" s="33" t="s">
        <v>69</v>
      </c>
      <c r="E166" s="12">
        <f>E165/C165*100</f>
        <v>106.28475482438486</v>
      </c>
      <c r="F166" s="12">
        <f>F165/D165*100</f>
        <v>132.39920816164306</v>
      </c>
      <c r="G166" s="12">
        <f>G165/E165*100</f>
        <v>117.46073162963282</v>
      </c>
      <c r="H166" s="12">
        <f>H165/G165*100</f>
        <v>109.72002129857677</v>
      </c>
      <c r="I166" s="12">
        <f>I165/H165*100</f>
        <v>110.4477076636779</v>
      </c>
      <c r="J166" s="12">
        <f>J165/I165*100</f>
        <v>111.33929517819143</v>
      </c>
    </row>
    <row r="167" spans="1:10" ht="47.25">
      <c r="A167" s="6" t="s">
        <v>45</v>
      </c>
      <c r="B167" s="17" t="s">
        <v>76</v>
      </c>
      <c r="C167" s="27">
        <f>C55*C111*12/1000</f>
        <v>216918.43392000001</v>
      </c>
      <c r="D167" s="27">
        <f>D55*D111*3/1000</f>
        <v>55922.148000000001</v>
      </c>
      <c r="E167" s="27">
        <f>E55*E111*12/1000</f>
        <v>225485.28</v>
      </c>
      <c r="F167" s="27">
        <f>F55*F111*3/1000</f>
        <v>55111.055999999997</v>
      </c>
      <c r="G167" s="27">
        <f>G55*G111*12/1000</f>
        <v>214514.88</v>
      </c>
      <c r="H167" s="27">
        <f>H55*H111*12/1000</f>
        <v>226188</v>
      </c>
      <c r="I167" s="27">
        <f>I55*I111*12/1000</f>
        <v>238652.76</v>
      </c>
      <c r="J167" s="27">
        <f>J55*J111*12/1000</f>
        <v>251908.8</v>
      </c>
    </row>
    <row r="168" spans="1:10">
      <c r="A168" s="28" t="s">
        <v>10</v>
      </c>
      <c r="B168" s="17" t="s">
        <v>9</v>
      </c>
      <c r="C168" s="33" t="s">
        <v>69</v>
      </c>
      <c r="D168" s="33" t="s">
        <v>69</v>
      </c>
      <c r="E168" s="12">
        <f>E167/C167*100</f>
        <v>103.9493398164397</v>
      </c>
      <c r="F168" s="12">
        <f>F167/D167*100</f>
        <v>98.549605068818167</v>
      </c>
      <c r="G168" s="12">
        <f>G167/E167*100</f>
        <v>95.134760016263584</v>
      </c>
      <c r="H168" s="12">
        <f>H167/G167*100</f>
        <v>105.44163649626543</v>
      </c>
      <c r="I168" s="12">
        <f>I167/H167*100</f>
        <v>105.51079632871772</v>
      </c>
      <c r="J168" s="12">
        <f>J167/I167*100</f>
        <v>105.55453035615426</v>
      </c>
    </row>
    <row r="169" spans="1:10">
      <c r="A169" s="28" t="s">
        <v>55</v>
      </c>
      <c r="B169" s="17" t="s">
        <v>76</v>
      </c>
      <c r="C169" s="27">
        <f t="shared" ref="C169:J169" si="2">C57*C113*12/1000</f>
        <v>7975.5839999999998</v>
      </c>
      <c r="D169" s="27">
        <f t="shared" si="2"/>
        <v>8093.5631999999996</v>
      </c>
      <c r="E169" s="27">
        <f t="shared" si="2"/>
        <v>10368.972</v>
      </c>
      <c r="F169" s="27">
        <f t="shared" si="2"/>
        <v>8441.3279999999995</v>
      </c>
      <c r="G169" s="27">
        <f t="shared" si="2"/>
        <v>9339.6239999999998</v>
      </c>
      <c r="H169" s="27">
        <f t="shared" si="2"/>
        <v>9938.8799999999992</v>
      </c>
      <c r="I169" s="27">
        <f t="shared" si="2"/>
        <v>10445.904</v>
      </c>
      <c r="J169" s="27">
        <f t="shared" si="2"/>
        <v>11022.48</v>
      </c>
    </row>
    <row r="170" spans="1:10">
      <c r="A170" s="28" t="s">
        <v>10</v>
      </c>
      <c r="B170" s="17" t="s">
        <v>9</v>
      </c>
      <c r="C170" s="33" t="s">
        <v>69</v>
      </c>
      <c r="D170" s="33" t="s">
        <v>69</v>
      </c>
      <c r="E170" s="12">
        <f>E169/C169*100</f>
        <v>130.00893727656808</v>
      </c>
      <c r="F170" s="12">
        <f>F169/D169*100</f>
        <v>104.29680712198552</v>
      </c>
      <c r="G170" s="12">
        <f>G169/E169*100</f>
        <v>90.072805674468015</v>
      </c>
      <c r="H170" s="12">
        <f>H169/G169*100</f>
        <v>106.41627543035995</v>
      </c>
      <c r="I170" s="12">
        <f>I169/H169*100</f>
        <v>105.10141987829616</v>
      </c>
      <c r="J170" s="12">
        <f>J169/I169*100</f>
        <v>105.51963717070345</v>
      </c>
    </row>
    <row r="171" spans="1:10" ht="47.25">
      <c r="A171" s="32" t="s">
        <v>21</v>
      </c>
      <c r="B171" s="17" t="s">
        <v>76</v>
      </c>
      <c r="C171" s="27">
        <f>C59*C115*12/1000</f>
        <v>1266408.6143999998</v>
      </c>
      <c r="D171" s="27">
        <f>D59*D115*3/1000</f>
        <v>339741.92700000003</v>
      </c>
      <c r="E171" s="27">
        <f>E59*E115*12/1000</f>
        <v>1397119.5532800001</v>
      </c>
      <c r="F171" s="27">
        <f>F59*F115*3/1000</f>
        <v>360962.84159999999</v>
      </c>
      <c r="G171" s="27">
        <f>G59*G115*12/1000</f>
        <v>1425220.5</v>
      </c>
      <c r="H171" s="27">
        <f>H59*H115*12/1000</f>
        <v>1488348.8004000001</v>
      </c>
      <c r="I171" s="27">
        <f>I59*I115*12/1000</f>
        <v>1570718.52</v>
      </c>
      <c r="J171" s="27">
        <f>J59*J115*12/1000</f>
        <v>1665888</v>
      </c>
    </row>
    <row r="172" spans="1:10">
      <c r="A172" s="28" t="s">
        <v>10</v>
      </c>
      <c r="B172" s="17" t="s">
        <v>9</v>
      </c>
      <c r="C172" s="33" t="s">
        <v>69</v>
      </c>
      <c r="D172" s="33" t="s">
        <v>69</v>
      </c>
      <c r="E172" s="12">
        <f>E171/C171*100</f>
        <v>110.32138737795371</v>
      </c>
      <c r="F172" s="12">
        <f>F171/D171*100</f>
        <v>106.24618656501585</v>
      </c>
      <c r="G172" s="12">
        <f>G171/E171*100</f>
        <v>102.01134875351417</v>
      </c>
      <c r="H172" s="12">
        <f>H171/G171*100</f>
        <v>104.42937078157379</v>
      </c>
      <c r="I172" s="12">
        <f>I171/H171*100</f>
        <v>105.53430214596624</v>
      </c>
      <c r="J172" s="12">
        <f>J171/I171*100</f>
        <v>106.05897739080584</v>
      </c>
    </row>
    <row r="173" spans="1:10" ht="31.5">
      <c r="A173" s="32" t="s">
        <v>18</v>
      </c>
      <c r="B173" s="17" t="s">
        <v>76</v>
      </c>
      <c r="C173" s="27">
        <f>C61*C117*12/1000</f>
        <v>167307.432</v>
      </c>
      <c r="D173" s="27">
        <f>D61*D117*3/1000</f>
        <v>35391.665700000005</v>
      </c>
      <c r="E173" s="27">
        <f>E61*E117*12/1000</f>
        <v>168776.38584</v>
      </c>
      <c r="F173" s="27">
        <f>F61*F117*3/1000</f>
        <v>38882.762099999993</v>
      </c>
      <c r="G173" s="27">
        <f>G61*G117*12/1000</f>
        <v>167056.79999999999</v>
      </c>
      <c r="H173" s="27">
        <f>H61*H117*12/1000</f>
        <v>177283.68</v>
      </c>
      <c r="I173" s="27">
        <f>I61*I117*12/1000</f>
        <v>186321.6</v>
      </c>
      <c r="J173" s="27">
        <f>J61*J117*12/1000</f>
        <v>195505.44</v>
      </c>
    </row>
    <row r="174" spans="1:10">
      <c r="A174" s="28" t="s">
        <v>10</v>
      </c>
      <c r="B174" s="17" t="s">
        <v>9</v>
      </c>
      <c r="C174" s="33" t="s">
        <v>69</v>
      </c>
      <c r="D174" s="33" t="s">
        <v>69</v>
      </c>
      <c r="E174" s="12">
        <f>E173/C173*100</f>
        <v>100.87799676466256</v>
      </c>
      <c r="F174" s="12">
        <f>F173/D173*100</f>
        <v>109.86417658211545</v>
      </c>
      <c r="G174" s="12">
        <f>G173/E173*100</f>
        <v>98.981145477525402</v>
      </c>
      <c r="H174" s="12">
        <f>H173/G173*100</f>
        <v>106.12179809501919</v>
      </c>
      <c r="I174" s="12">
        <f>I173/H173*100</f>
        <v>105.09799886825455</v>
      </c>
      <c r="J174" s="12">
        <f>J173/I173*100</f>
        <v>104.92902594224181</v>
      </c>
    </row>
    <row r="175" spans="1:10">
      <c r="A175" s="19"/>
      <c r="B175" s="8"/>
      <c r="C175" s="20"/>
      <c r="D175" s="20"/>
      <c r="E175" s="20"/>
      <c r="F175" s="20"/>
      <c r="G175" s="20"/>
      <c r="H175" s="20"/>
      <c r="I175" s="20"/>
      <c r="J175" s="20"/>
    </row>
    <row r="176" spans="1:10">
      <c r="A176" s="19"/>
      <c r="B176" s="8"/>
      <c r="C176" s="20"/>
      <c r="D176" s="20"/>
      <c r="E176" s="20"/>
      <c r="F176" s="20"/>
      <c r="G176" s="20"/>
      <c r="H176" s="20"/>
      <c r="I176" s="20"/>
      <c r="J176" s="20"/>
    </row>
    <row r="177" spans="1:11">
      <c r="A177" s="19"/>
      <c r="B177" s="8"/>
      <c r="C177" s="20"/>
      <c r="D177" s="20"/>
      <c r="E177" s="20"/>
      <c r="F177" s="20"/>
      <c r="G177" s="20"/>
      <c r="H177" s="20"/>
      <c r="I177" s="20"/>
      <c r="J177" s="20"/>
    </row>
    <row r="178" spans="1:11">
      <c r="A178" s="19"/>
      <c r="B178" s="8"/>
      <c r="C178" s="20"/>
      <c r="D178" s="20"/>
      <c r="E178" s="20"/>
      <c r="F178" s="20"/>
      <c r="G178" s="20"/>
      <c r="H178" s="20"/>
      <c r="I178" s="20"/>
      <c r="J178" s="20"/>
    </row>
    <row r="179" spans="1:11">
      <c r="A179" s="53" t="s">
        <v>11</v>
      </c>
      <c r="B179" s="53"/>
      <c r="C179" s="53"/>
      <c r="D179" s="53"/>
      <c r="E179" s="53"/>
      <c r="F179" s="53"/>
      <c r="G179" s="53"/>
      <c r="H179" s="53"/>
      <c r="I179" s="53"/>
      <c r="J179" s="53"/>
      <c r="K179" s="8"/>
    </row>
    <row r="180" spans="1:11">
      <c r="A180" s="8"/>
      <c r="B180" s="8"/>
      <c r="C180" s="1"/>
      <c r="D180" s="1"/>
      <c r="E180" s="1"/>
      <c r="F180" s="1"/>
      <c r="G180" s="1"/>
      <c r="H180" s="1"/>
      <c r="I180" s="1"/>
      <c r="J180" s="1"/>
      <c r="K180" s="8"/>
    </row>
    <row r="181" spans="1:11">
      <c r="A181" s="49" t="s">
        <v>0</v>
      </c>
      <c r="B181" s="49" t="s">
        <v>62</v>
      </c>
      <c r="C181" s="49" t="s">
        <v>63</v>
      </c>
      <c r="D181" s="49" t="s">
        <v>64</v>
      </c>
      <c r="E181" s="49" t="s">
        <v>66</v>
      </c>
      <c r="F181" s="49" t="s">
        <v>67</v>
      </c>
      <c r="G181" s="49" t="s">
        <v>68</v>
      </c>
      <c r="H181" s="49" t="s">
        <v>3</v>
      </c>
      <c r="I181" s="49"/>
      <c r="J181" s="49"/>
      <c r="K181" s="8"/>
    </row>
    <row r="182" spans="1:11">
      <c r="A182" s="49"/>
      <c r="B182" s="49"/>
      <c r="C182" s="49"/>
      <c r="D182" s="49"/>
      <c r="E182" s="49"/>
      <c r="F182" s="49"/>
      <c r="G182" s="49"/>
      <c r="H182" s="49" t="s">
        <v>53</v>
      </c>
      <c r="I182" s="49" t="s">
        <v>54</v>
      </c>
      <c r="J182" s="49" t="s">
        <v>57</v>
      </c>
      <c r="K182" s="8"/>
    </row>
    <row r="183" spans="1:11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1" ht="31.5">
      <c r="A184" s="6" t="s">
        <v>70</v>
      </c>
      <c r="B184" s="17" t="s">
        <v>14</v>
      </c>
      <c r="C184" s="25">
        <v>2304</v>
      </c>
      <c r="D184" s="25">
        <v>2276</v>
      </c>
      <c r="E184" s="25">
        <v>2296</v>
      </c>
      <c r="F184" s="25">
        <v>2298</v>
      </c>
      <c r="G184" s="25">
        <v>2320</v>
      </c>
      <c r="H184" s="25">
        <v>2320</v>
      </c>
      <c r="I184" s="25">
        <v>2325</v>
      </c>
      <c r="J184" s="25">
        <v>2325</v>
      </c>
    </row>
    <row r="185" spans="1:11">
      <c r="A185" s="18" t="s">
        <v>12</v>
      </c>
      <c r="B185" s="17" t="s">
        <v>9</v>
      </c>
      <c r="C185" s="12" t="s">
        <v>69</v>
      </c>
      <c r="D185" s="12" t="s">
        <v>69</v>
      </c>
      <c r="E185" s="12">
        <f>E184/C184*100</f>
        <v>99.652777777777786</v>
      </c>
      <c r="F185" s="12">
        <f>F184/D184*100</f>
        <v>100.96660808435854</v>
      </c>
      <c r="G185" s="12">
        <f>G184/E184*100</f>
        <v>101.04529616724737</v>
      </c>
      <c r="H185" s="12">
        <f>H184/G184*100</f>
        <v>100</v>
      </c>
      <c r="I185" s="12">
        <f>I184/H184*100</f>
        <v>100.21551724137932</v>
      </c>
      <c r="J185" s="12">
        <f>J184/I184*100</f>
        <v>100</v>
      </c>
    </row>
    <row r="186" spans="1:11">
      <c r="A186" s="58" t="s">
        <v>72</v>
      </c>
      <c r="B186" s="54" t="s">
        <v>14</v>
      </c>
      <c r="C186" s="59"/>
      <c r="D186" s="59"/>
      <c r="E186" s="59"/>
      <c r="F186" s="59"/>
      <c r="G186" s="59"/>
      <c r="H186" s="59"/>
      <c r="I186" s="59"/>
      <c r="J186" s="59"/>
    </row>
    <row r="187" spans="1:11" ht="33.75" customHeight="1">
      <c r="A187" s="58"/>
      <c r="B187" s="54"/>
      <c r="C187" s="59"/>
      <c r="D187" s="59"/>
      <c r="E187" s="59"/>
      <c r="F187" s="59"/>
      <c r="G187" s="59"/>
      <c r="H187" s="59"/>
      <c r="I187" s="59"/>
      <c r="J187" s="59"/>
    </row>
    <row r="188" spans="1:11" ht="47.25">
      <c r="A188" s="6" t="s">
        <v>58</v>
      </c>
      <c r="B188" s="54"/>
      <c r="C188" s="25">
        <v>255</v>
      </c>
      <c r="D188" s="25">
        <v>233</v>
      </c>
      <c r="E188" s="25">
        <v>238</v>
      </c>
      <c r="F188" s="25">
        <v>245</v>
      </c>
      <c r="G188" s="25">
        <v>253</v>
      </c>
      <c r="H188" s="25">
        <v>253</v>
      </c>
      <c r="I188" s="25">
        <v>253</v>
      </c>
      <c r="J188" s="25">
        <v>253</v>
      </c>
    </row>
    <row r="189" spans="1:11">
      <c r="A189" s="6" t="s">
        <v>61</v>
      </c>
      <c r="B189" s="54"/>
      <c r="C189" s="41">
        <v>220</v>
      </c>
      <c r="D189" s="25">
        <v>212</v>
      </c>
      <c r="E189" s="25">
        <v>218</v>
      </c>
      <c r="F189" s="25">
        <v>215</v>
      </c>
      <c r="G189" s="25">
        <v>220</v>
      </c>
      <c r="H189" s="25">
        <v>220</v>
      </c>
      <c r="I189" s="25">
        <v>225</v>
      </c>
      <c r="J189" s="25">
        <v>225</v>
      </c>
    </row>
    <row r="190" spans="1:11" ht="31.5">
      <c r="A190" s="6" t="s">
        <v>59</v>
      </c>
      <c r="B190" s="54"/>
      <c r="C190" s="41">
        <v>1329</v>
      </c>
      <c r="D190" s="25">
        <v>1347</v>
      </c>
      <c r="E190" s="25">
        <v>1345</v>
      </c>
      <c r="F190" s="25">
        <v>1345</v>
      </c>
      <c r="G190" s="25">
        <v>1345</v>
      </c>
      <c r="H190" s="25">
        <v>1345</v>
      </c>
      <c r="I190" s="25">
        <v>1345</v>
      </c>
      <c r="J190" s="25">
        <v>1345</v>
      </c>
    </row>
    <row r="191" spans="1:11" ht="31.5">
      <c r="A191" s="6" t="s">
        <v>60</v>
      </c>
      <c r="B191" s="54"/>
      <c r="C191" s="41">
        <v>500</v>
      </c>
      <c r="D191" s="25">
        <v>484</v>
      </c>
      <c r="E191" s="25">
        <v>495</v>
      </c>
      <c r="F191" s="25">
        <v>493</v>
      </c>
      <c r="G191" s="25">
        <v>502</v>
      </c>
      <c r="H191" s="25">
        <v>502</v>
      </c>
      <c r="I191" s="25">
        <v>502</v>
      </c>
      <c r="J191" s="25">
        <v>502</v>
      </c>
    </row>
    <row r="192" spans="1:11" ht="47.25">
      <c r="A192" s="36" t="s">
        <v>73</v>
      </c>
      <c r="B192" s="37" t="s">
        <v>8</v>
      </c>
      <c r="C192" s="38">
        <v>48750</v>
      </c>
      <c r="D192" s="38">
        <v>50180</v>
      </c>
      <c r="E192" s="38">
        <v>53400</v>
      </c>
      <c r="F192" s="38">
        <v>53105</v>
      </c>
      <c r="G192" s="38">
        <v>54760</v>
      </c>
      <c r="H192" s="38">
        <v>57400</v>
      </c>
      <c r="I192" s="38">
        <v>60860</v>
      </c>
      <c r="J192" s="38">
        <v>62929.24</v>
      </c>
    </row>
    <row r="193" spans="1:10">
      <c r="A193" s="18" t="s">
        <v>12</v>
      </c>
      <c r="B193" s="17" t="s">
        <v>9</v>
      </c>
      <c r="C193" s="12" t="s">
        <v>69</v>
      </c>
      <c r="D193" s="12" t="s">
        <v>69</v>
      </c>
      <c r="E193" s="12">
        <f>E192/C192*100</f>
        <v>109.53846153846155</v>
      </c>
      <c r="F193" s="12">
        <f>F192/D192*100</f>
        <v>105.82901554404145</v>
      </c>
      <c r="G193" s="12">
        <f>G192/E192*100</f>
        <v>102.54681647940076</v>
      </c>
      <c r="H193" s="12">
        <f>H192/G192*100</f>
        <v>104.8210372534697</v>
      </c>
      <c r="I193" s="12">
        <f>I192/H192*100</f>
        <v>106.02787456445992</v>
      </c>
      <c r="J193" s="12">
        <f>J192/I192*100</f>
        <v>103.4</v>
      </c>
    </row>
    <row r="194" spans="1:10" ht="47.25" customHeight="1">
      <c r="A194" s="39" t="s">
        <v>71</v>
      </c>
      <c r="B194" s="54" t="s">
        <v>8</v>
      </c>
      <c r="C194" s="5"/>
      <c r="D194" s="35"/>
      <c r="E194" s="5"/>
      <c r="F194" s="5"/>
      <c r="G194" s="5"/>
      <c r="H194" s="5"/>
      <c r="I194" s="5"/>
      <c r="J194" s="5"/>
    </row>
    <row r="195" spans="1:10" ht="47.25">
      <c r="A195" s="6" t="s">
        <v>58</v>
      </c>
      <c r="B195" s="54"/>
      <c r="C195" s="40">
        <v>32722</v>
      </c>
      <c r="D195" s="27">
        <v>40230</v>
      </c>
      <c r="E195" s="27">
        <v>42690</v>
      </c>
      <c r="F195" s="27">
        <v>38886</v>
      </c>
      <c r="G195" s="27">
        <v>42700</v>
      </c>
      <c r="H195" s="27">
        <v>44500</v>
      </c>
      <c r="I195" s="27">
        <v>48280</v>
      </c>
      <c r="J195" s="27">
        <v>48131</v>
      </c>
    </row>
    <row r="196" spans="1:10">
      <c r="A196" s="6" t="s">
        <v>61</v>
      </c>
      <c r="B196" s="54"/>
      <c r="C196" s="40">
        <v>66400</v>
      </c>
      <c r="D196" s="27">
        <v>55713</v>
      </c>
      <c r="E196" s="27">
        <v>76450</v>
      </c>
      <c r="F196" s="27">
        <v>62458</v>
      </c>
      <c r="G196" s="27">
        <v>73100</v>
      </c>
      <c r="H196" s="27">
        <v>75000</v>
      </c>
      <c r="I196" s="27">
        <v>78000</v>
      </c>
      <c r="J196" s="27">
        <v>79500</v>
      </c>
    </row>
    <row r="197" spans="1:10" ht="31.5">
      <c r="A197" s="6" t="s">
        <v>59</v>
      </c>
      <c r="B197" s="54"/>
      <c r="C197" s="40">
        <v>49780</v>
      </c>
      <c r="D197" s="27">
        <v>49980</v>
      </c>
      <c r="E197" s="27">
        <v>50120</v>
      </c>
      <c r="F197" s="27">
        <v>50000</v>
      </c>
      <c r="G197" s="27">
        <v>51000</v>
      </c>
      <c r="H197" s="27">
        <v>52000</v>
      </c>
      <c r="I197" s="27">
        <v>52000</v>
      </c>
      <c r="J197" s="27">
        <v>52000</v>
      </c>
    </row>
    <row r="198" spans="1:10" ht="31.5">
      <c r="A198" s="6" t="s">
        <v>60</v>
      </c>
      <c r="B198" s="54"/>
      <c r="C198" s="40">
        <v>44569</v>
      </c>
      <c r="D198" s="27">
        <v>43670</v>
      </c>
      <c r="E198" s="27">
        <v>45910</v>
      </c>
      <c r="F198" s="27">
        <v>47305</v>
      </c>
      <c r="G198" s="27">
        <v>47340</v>
      </c>
      <c r="H198" s="27">
        <v>48700</v>
      </c>
      <c r="I198" s="27">
        <v>48702</v>
      </c>
      <c r="J198" s="27">
        <v>50263</v>
      </c>
    </row>
    <row r="199" spans="1:10">
      <c r="A199" s="18" t="s">
        <v>13</v>
      </c>
      <c r="B199" s="17" t="s">
        <v>76</v>
      </c>
      <c r="C199" s="27">
        <f t="shared" ref="C199:J199" si="3">SUM(C202:C205)</f>
        <v>2156034.4</v>
      </c>
      <c r="D199" s="27">
        <f t="shared" si="3"/>
        <v>675669.65</v>
      </c>
      <c r="E199" s="27">
        <f t="shared" si="3"/>
        <v>2549322.7400000002</v>
      </c>
      <c r="F199" s="27">
        <f t="shared" si="3"/>
        <v>1591378.82</v>
      </c>
      <c r="G199" s="27">
        <f t="shared" si="3"/>
        <v>2657134</v>
      </c>
      <c r="H199" s="27">
        <f t="shared" si="3"/>
        <v>2775350.3</v>
      </c>
      <c r="I199" s="27">
        <f t="shared" si="3"/>
        <v>2860559.85</v>
      </c>
      <c r="J199" s="27">
        <f t="shared" si="3"/>
        <v>2957574.3999999994</v>
      </c>
    </row>
    <row r="200" spans="1:10">
      <c r="A200" s="18" t="s">
        <v>12</v>
      </c>
      <c r="B200" s="17" t="s">
        <v>9</v>
      </c>
      <c r="C200" s="12" t="s">
        <v>69</v>
      </c>
      <c r="D200" s="12" t="s">
        <v>69</v>
      </c>
      <c r="E200" s="12">
        <f t="shared" ref="E200:J200" si="4">E199/D199*100</f>
        <v>377.30313030931615</v>
      </c>
      <c r="F200" s="12">
        <f t="shared" si="4"/>
        <v>62.423591765395692</v>
      </c>
      <c r="G200" s="12">
        <f t="shared" si="4"/>
        <v>166.97055198962622</v>
      </c>
      <c r="H200" s="12">
        <f t="shared" si="4"/>
        <v>104.44901536768563</v>
      </c>
      <c r="I200" s="12">
        <f t="shared" si="4"/>
        <v>103.0702268466795</v>
      </c>
      <c r="J200" s="12">
        <f t="shared" si="4"/>
        <v>103.3914532499643</v>
      </c>
    </row>
    <row r="201" spans="1:10" ht="31.5">
      <c r="A201" s="34" t="s">
        <v>74</v>
      </c>
      <c r="B201" s="54" t="s">
        <v>76</v>
      </c>
      <c r="C201" s="5"/>
      <c r="D201" s="35"/>
      <c r="E201" s="5"/>
      <c r="F201" s="5"/>
      <c r="G201" s="5"/>
      <c r="H201" s="5"/>
      <c r="I201" s="5"/>
      <c r="J201" s="5"/>
    </row>
    <row r="202" spans="1:10" ht="47.25">
      <c r="A202" s="6" t="s">
        <v>58</v>
      </c>
      <c r="B202" s="54"/>
      <c r="C202" s="27">
        <v>895981</v>
      </c>
      <c r="D202" s="27">
        <v>287172</v>
      </c>
      <c r="E202" s="27">
        <v>1253835</v>
      </c>
      <c r="F202" s="27">
        <v>278712.82</v>
      </c>
      <c r="G202" s="27">
        <v>1309000</v>
      </c>
      <c r="H202" s="27">
        <v>1361360</v>
      </c>
      <c r="I202" s="27">
        <v>1415814</v>
      </c>
      <c r="J202" s="27">
        <v>1472446.9</v>
      </c>
    </row>
    <row r="203" spans="1:10">
      <c r="A203" s="6" t="s">
        <v>61</v>
      </c>
      <c r="B203" s="54"/>
      <c r="C203" s="40">
        <v>199360</v>
      </c>
      <c r="D203" s="27">
        <v>39309.65</v>
      </c>
      <c r="E203" s="27">
        <v>190500</v>
      </c>
      <c r="F203" s="27">
        <v>190500</v>
      </c>
      <c r="G203" s="27">
        <v>200000</v>
      </c>
      <c r="H203" s="27">
        <v>200000</v>
      </c>
      <c r="I203" s="27">
        <v>208000</v>
      </c>
      <c r="J203" s="27">
        <v>212000</v>
      </c>
    </row>
    <row r="204" spans="1:10" ht="31.5">
      <c r="A204" s="6" t="s">
        <v>59</v>
      </c>
      <c r="B204" s="54"/>
      <c r="C204" s="40">
        <v>797554.8</v>
      </c>
      <c r="D204" s="27">
        <v>285761</v>
      </c>
      <c r="E204" s="27">
        <v>818532.54</v>
      </c>
      <c r="F204" s="27">
        <v>835629</v>
      </c>
      <c r="G204" s="27">
        <v>857000</v>
      </c>
      <c r="H204" s="27">
        <v>910002.3</v>
      </c>
      <c r="I204" s="27">
        <v>943365</v>
      </c>
      <c r="J204" s="27">
        <v>970343.2</v>
      </c>
    </row>
    <row r="205" spans="1:10" ht="31.5">
      <c r="A205" s="6" t="s">
        <v>60</v>
      </c>
      <c r="B205" s="54"/>
      <c r="C205" s="40">
        <v>263138.59999999998</v>
      </c>
      <c r="D205" s="27">
        <v>63427</v>
      </c>
      <c r="E205" s="27">
        <v>286455.2</v>
      </c>
      <c r="F205" s="27">
        <v>286537</v>
      </c>
      <c r="G205" s="27">
        <v>291134</v>
      </c>
      <c r="H205" s="27">
        <v>303988</v>
      </c>
      <c r="I205" s="27">
        <v>293380.84999999998</v>
      </c>
      <c r="J205" s="27">
        <v>302784.3</v>
      </c>
    </row>
    <row r="206" spans="1:10">
      <c r="A206" s="42"/>
      <c r="B206" s="43"/>
      <c r="C206" s="44"/>
      <c r="D206" s="44"/>
      <c r="E206" s="44"/>
      <c r="F206" s="44"/>
      <c r="G206" s="44"/>
      <c r="H206" s="44"/>
      <c r="I206" s="44"/>
      <c r="J206" s="44"/>
    </row>
    <row r="207" spans="1:10">
      <c r="A207" s="42"/>
      <c r="B207" s="43"/>
      <c r="C207" s="44"/>
      <c r="D207" s="44"/>
      <c r="E207" s="44"/>
      <c r="F207" s="44"/>
      <c r="G207" s="44"/>
      <c r="H207" s="44"/>
      <c r="I207" s="44"/>
      <c r="J207" s="44"/>
    </row>
    <row r="208" spans="1:10">
      <c r="A208" s="42"/>
      <c r="B208" s="43"/>
      <c r="C208" s="44"/>
      <c r="D208" s="44"/>
      <c r="E208" s="44"/>
      <c r="F208" s="44"/>
      <c r="G208" s="44"/>
      <c r="H208" s="44"/>
      <c r="I208" s="44"/>
      <c r="J208" s="44"/>
    </row>
    <row r="209" spans="1:10">
      <c r="A209" s="42"/>
      <c r="B209" s="43"/>
      <c r="C209" s="44"/>
      <c r="D209" s="44"/>
      <c r="E209" s="44"/>
      <c r="F209" s="44"/>
      <c r="G209" s="44"/>
      <c r="H209" s="44"/>
      <c r="I209" s="44"/>
      <c r="J209" s="44"/>
    </row>
    <row r="210" spans="1:10">
      <c r="A210" s="42"/>
      <c r="B210" s="43"/>
      <c r="C210" s="44"/>
      <c r="D210" s="44"/>
      <c r="E210" s="44"/>
      <c r="F210" s="44"/>
      <c r="G210" s="44"/>
      <c r="H210" s="44"/>
      <c r="I210" s="44"/>
      <c r="J210" s="44"/>
    </row>
    <row r="211" spans="1:10">
      <c r="A211" s="42"/>
      <c r="B211" s="43"/>
      <c r="C211" s="44"/>
      <c r="D211" s="44"/>
      <c r="E211" s="44"/>
      <c r="F211" s="44"/>
      <c r="G211" s="44"/>
      <c r="H211" s="44"/>
      <c r="I211" s="44"/>
      <c r="J211" s="44"/>
    </row>
    <row r="212" spans="1:10">
      <c r="A212" s="42"/>
      <c r="B212" s="43"/>
      <c r="C212" s="44"/>
      <c r="D212" s="44"/>
      <c r="E212" s="44"/>
      <c r="F212" s="44"/>
      <c r="G212" s="44"/>
      <c r="H212" s="44"/>
      <c r="I212" s="44"/>
      <c r="J212" s="44"/>
    </row>
    <row r="213" spans="1:10">
      <c r="A213" s="42"/>
      <c r="B213" s="43"/>
      <c r="C213" s="44"/>
      <c r="D213" s="44"/>
      <c r="E213" s="44"/>
      <c r="F213" s="44"/>
      <c r="G213" s="44"/>
      <c r="H213" s="44"/>
      <c r="I213" s="44"/>
      <c r="J213" s="44"/>
    </row>
    <row r="214" spans="1:10">
      <c r="A214" s="42"/>
      <c r="B214" s="43"/>
      <c r="C214" s="44"/>
      <c r="D214" s="44"/>
      <c r="E214" s="44"/>
      <c r="F214" s="44"/>
      <c r="G214" s="44"/>
      <c r="H214" s="44"/>
      <c r="I214" s="44"/>
      <c r="J214" s="44"/>
    </row>
    <row r="215" spans="1:10">
      <c r="A215" s="42"/>
      <c r="B215" s="43"/>
      <c r="C215" s="44"/>
      <c r="D215" s="44"/>
      <c r="E215" s="44"/>
      <c r="F215" s="44"/>
      <c r="G215" s="44"/>
      <c r="H215" s="44"/>
      <c r="I215" s="44"/>
      <c r="J215" s="44"/>
    </row>
    <row r="216" spans="1:10">
      <c r="A216" s="42"/>
      <c r="B216" s="43"/>
      <c r="C216" s="44"/>
      <c r="D216" s="44"/>
      <c r="E216" s="44"/>
      <c r="F216" s="44"/>
      <c r="G216" s="44"/>
      <c r="H216" s="44"/>
      <c r="I216" s="44"/>
      <c r="J216" s="44"/>
    </row>
    <row r="217" spans="1:10">
      <c r="A217" s="42"/>
      <c r="B217" s="43"/>
      <c r="C217" s="44"/>
      <c r="D217" s="44"/>
      <c r="E217" s="44"/>
      <c r="F217" s="44"/>
      <c r="G217" s="44"/>
      <c r="H217" s="44"/>
      <c r="I217" s="44"/>
      <c r="J217" s="44"/>
    </row>
    <row r="218" spans="1:10">
      <c r="A218" s="42"/>
      <c r="B218" s="43"/>
      <c r="C218" s="44"/>
      <c r="D218" s="44"/>
      <c r="E218" s="44"/>
      <c r="F218" s="44"/>
      <c r="G218" s="44"/>
      <c r="H218" s="44"/>
      <c r="I218" s="44"/>
      <c r="J218" s="44"/>
    </row>
    <row r="219" spans="1:10">
      <c r="A219" s="42"/>
      <c r="B219" s="43"/>
      <c r="C219" s="44"/>
      <c r="D219" s="44"/>
      <c r="E219" s="44"/>
      <c r="F219" s="44"/>
      <c r="G219" s="44"/>
      <c r="H219" s="44"/>
      <c r="I219" s="44"/>
      <c r="J219" s="44"/>
    </row>
    <row r="220" spans="1:10">
      <c r="A220" s="42"/>
      <c r="B220" s="43"/>
      <c r="C220" s="44"/>
      <c r="D220" s="44"/>
      <c r="E220" s="44"/>
      <c r="F220" s="44"/>
      <c r="G220" s="44"/>
      <c r="H220" s="44"/>
      <c r="I220" s="44"/>
      <c r="J220" s="44"/>
    </row>
    <row r="221" spans="1:10">
      <c r="A221" s="42"/>
      <c r="B221" s="43"/>
      <c r="C221" s="44"/>
      <c r="D221" s="44"/>
      <c r="E221" s="44"/>
      <c r="F221" s="44"/>
      <c r="G221" s="44"/>
      <c r="H221" s="44"/>
      <c r="I221" s="44"/>
      <c r="J221" s="44"/>
    </row>
    <row r="222" spans="1:10">
      <c r="A222" s="42"/>
      <c r="B222" s="43"/>
      <c r="C222" s="44"/>
      <c r="D222" s="44"/>
      <c r="E222" s="44"/>
      <c r="F222" s="44"/>
      <c r="G222" s="44"/>
      <c r="H222" s="44"/>
      <c r="I222" s="44"/>
      <c r="J222" s="44"/>
    </row>
    <row r="223" spans="1:10">
      <c r="A223" s="42"/>
      <c r="B223" s="43"/>
      <c r="C223" s="44"/>
      <c r="D223" s="44"/>
      <c r="E223" s="44"/>
      <c r="F223" s="44"/>
      <c r="G223" s="44"/>
      <c r="H223" s="44"/>
      <c r="I223" s="44"/>
      <c r="J223" s="44"/>
    </row>
    <row r="224" spans="1:10">
      <c r="A224" s="42"/>
      <c r="B224" s="43"/>
      <c r="C224" s="44"/>
      <c r="D224" s="44"/>
      <c r="E224" s="44"/>
      <c r="F224" s="44"/>
      <c r="G224" s="44"/>
      <c r="H224" s="44"/>
      <c r="I224" s="44"/>
      <c r="J224" s="44"/>
    </row>
    <row r="225" spans="1:10">
      <c r="A225" s="42"/>
      <c r="B225" s="43"/>
      <c r="C225" s="44"/>
      <c r="D225" s="44"/>
      <c r="E225" s="44"/>
      <c r="F225" s="44"/>
      <c r="G225" s="44"/>
      <c r="H225" s="44"/>
      <c r="I225" s="44"/>
      <c r="J225" s="44"/>
    </row>
    <row r="226" spans="1:10">
      <c r="A226" s="42"/>
      <c r="B226" s="43"/>
      <c r="C226" s="44"/>
      <c r="D226" s="44"/>
      <c r="E226" s="44"/>
      <c r="F226" s="44"/>
      <c r="G226" s="44"/>
      <c r="H226" s="44"/>
      <c r="I226" s="44"/>
      <c r="J226" s="44"/>
    </row>
    <row r="227" spans="1:10">
      <c r="A227" s="42"/>
      <c r="B227" s="43"/>
      <c r="C227" s="44"/>
      <c r="D227" s="44"/>
      <c r="E227" s="44"/>
      <c r="F227" s="44"/>
      <c r="G227" s="44"/>
      <c r="H227" s="44"/>
      <c r="I227" s="44"/>
      <c r="J227" s="44"/>
    </row>
    <row r="228" spans="1:10">
      <c r="A228" s="42"/>
      <c r="B228" s="43"/>
      <c r="C228" s="44"/>
      <c r="D228" s="44"/>
      <c r="E228" s="44"/>
      <c r="F228" s="44"/>
      <c r="G228" s="44"/>
      <c r="H228" s="44"/>
      <c r="I228" s="44"/>
      <c r="J228" s="44"/>
    </row>
    <row r="229" spans="1:10">
      <c r="A229" s="42"/>
      <c r="B229" s="43"/>
      <c r="C229" s="44"/>
      <c r="D229" s="44"/>
      <c r="E229" s="44"/>
      <c r="F229" s="44"/>
      <c r="G229" s="44"/>
      <c r="H229" s="44"/>
      <c r="I229" s="44"/>
      <c r="J229" s="44"/>
    </row>
    <row r="230" spans="1:10">
      <c r="A230" s="42"/>
      <c r="B230" s="43"/>
      <c r="C230" s="44"/>
      <c r="D230" s="44"/>
      <c r="E230" s="44"/>
      <c r="F230" s="44"/>
      <c r="G230" s="44"/>
      <c r="H230" s="44"/>
      <c r="I230" s="44"/>
      <c r="J230" s="44"/>
    </row>
    <row r="231" spans="1:10">
      <c r="A231" s="42"/>
      <c r="B231" s="43"/>
      <c r="C231" s="44"/>
      <c r="D231" s="44"/>
      <c r="E231" s="44"/>
      <c r="F231" s="44"/>
      <c r="G231" s="44"/>
      <c r="H231" s="44"/>
      <c r="I231" s="44"/>
      <c r="J231" s="44"/>
    </row>
    <row r="232" spans="1:10">
      <c r="A232" s="60" t="s">
        <v>30</v>
      </c>
      <c r="B232" s="60"/>
      <c r="C232" s="60"/>
      <c r="D232" s="60"/>
      <c r="E232" s="60"/>
      <c r="F232" s="60"/>
      <c r="G232" s="60"/>
      <c r="H232" s="60"/>
    </row>
    <row r="233" spans="1:10">
      <c r="A233" s="60" t="s">
        <v>29</v>
      </c>
      <c r="B233" s="60"/>
      <c r="C233" s="60"/>
      <c r="D233" s="60"/>
      <c r="E233" s="60"/>
      <c r="F233" s="60"/>
      <c r="G233" s="60"/>
      <c r="H233" s="60"/>
    </row>
    <row r="234" spans="1:10">
      <c r="A234" s="19"/>
      <c r="B234" s="21"/>
      <c r="C234" s="4"/>
    </row>
    <row r="235" spans="1:10">
      <c r="A235" s="61" t="s">
        <v>0</v>
      </c>
      <c r="B235" s="62" t="s">
        <v>62</v>
      </c>
      <c r="C235" s="62" t="s">
        <v>65</v>
      </c>
      <c r="D235" s="62" t="s">
        <v>77</v>
      </c>
      <c r="E235" s="62" t="s">
        <v>68</v>
      </c>
      <c r="F235" s="61" t="s">
        <v>3</v>
      </c>
      <c r="G235" s="61"/>
      <c r="H235" s="61"/>
    </row>
    <row r="236" spans="1:10">
      <c r="A236" s="61"/>
      <c r="B236" s="62"/>
      <c r="C236" s="62"/>
      <c r="D236" s="62"/>
      <c r="E236" s="62"/>
      <c r="F236" s="61" t="s">
        <v>53</v>
      </c>
      <c r="G236" s="61" t="s">
        <v>54</v>
      </c>
      <c r="H236" s="61" t="s">
        <v>57</v>
      </c>
    </row>
    <row r="237" spans="1:10">
      <c r="A237" s="61"/>
      <c r="B237" s="62"/>
      <c r="C237" s="62"/>
      <c r="D237" s="62"/>
      <c r="E237" s="62"/>
      <c r="F237" s="61"/>
      <c r="G237" s="61"/>
      <c r="H237" s="61"/>
    </row>
    <row r="238" spans="1:10" ht="47.25">
      <c r="A238" s="11" t="s">
        <v>23</v>
      </c>
      <c r="B238" s="7" t="s">
        <v>76</v>
      </c>
      <c r="C238" s="26">
        <v>1318112</v>
      </c>
      <c r="D238" s="26">
        <v>1430217.2</v>
      </c>
      <c r="E238" s="26">
        <f>E240*0.13</f>
        <v>1311556.2881148348</v>
      </c>
      <c r="F238" s="26">
        <f>F240*0.13</f>
        <v>1437456.2226931076</v>
      </c>
      <c r="G238" s="26">
        <f>G240*0.13</f>
        <v>1532048.0025957003</v>
      </c>
      <c r="H238" s="26">
        <f>H240*0.13</f>
        <v>1681859.8445894418</v>
      </c>
      <c r="I238" s="22"/>
    </row>
    <row r="239" spans="1:10">
      <c r="A239" s="15" t="s">
        <v>28</v>
      </c>
      <c r="B239" s="7" t="s">
        <v>9</v>
      </c>
      <c r="C239" s="7" t="s">
        <v>69</v>
      </c>
      <c r="D239" s="26">
        <f>D238/C238*100</f>
        <v>108.50498288461073</v>
      </c>
      <c r="E239" s="26">
        <f>E238/C238*100</f>
        <v>99.502643790120629</v>
      </c>
      <c r="F239" s="26">
        <f>F238/E238*100</f>
        <v>109.59927802711655</v>
      </c>
      <c r="G239" s="26">
        <f>G238/F238*100</f>
        <v>106.58049813338822</v>
      </c>
      <c r="H239" s="26">
        <f>H238/G238*100</f>
        <v>109.77853446758326</v>
      </c>
    </row>
    <row r="240" spans="1:10" ht="31.5">
      <c r="A240" s="11" t="s">
        <v>22</v>
      </c>
      <c r="B240" s="7" t="s">
        <v>76</v>
      </c>
      <c r="C240" s="26">
        <f>C238/0.13</f>
        <v>10139323.076923076</v>
      </c>
      <c r="D240" s="26">
        <v>11001670.77</v>
      </c>
      <c r="E240" s="27">
        <f>E242/C244*100</f>
        <v>10088894.523960268</v>
      </c>
      <c r="F240" s="27">
        <f>F242/$E244*100</f>
        <v>11057355.559177751</v>
      </c>
      <c r="G240" s="27">
        <f>G242/$E244*100</f>
        <v>11784984.635351541</v>
      </c>
      <c r="H240" s="27">
        <f>H242/$E244*100</f>
        <v>12937383.419918783</v>
      </c>
    </row>
    <row r="241" spans="1:8">
      <c r="A241" s="15" t="s">
        <v>28</v>
      </c>
      <c r="B241" s="7" t="s">
        <v>9</v>
      </c>
      <c r="C241" s="7" t="s">
        <v>69</v>
      </c>
      <c r="D241" s="26">
        <f>D240/C240*100</f>
        <v>108.50498289219732</v>
      </c>
      <c r="E241" s="26">
        <f>E240/C240*100</f>
        <v>99.502643790120644</v>
      </c>
      <c r="F241" s="26">
        <f>F240/E240*100</f>
        <v>109.59927802711655</v>
      </c>
      <c r="G241" s="26">
        <f>G240/F240*100</f>
        <v>106.58049813338822</v>
      </c>
      <c r="H241" s="26">
        <f>H240/G240*100</f>
        <v>109.77853446758326</v>
      </c>
    </row>
    <row r="242" spans="1:8">
      <c r="A242" s="15" t="s">
        <v>78</v>
      </c>
      <c r="B242" s="7" t="s">
        <v>76</v>
      </c>
      <c r="C242" s="26">
        <v>9907707.8000000007</v>
      </c>
      <c r="D242" s="26">
        <v>11165974.640000001</v>
      </c>
      <c r="E242" s="26">
        <v>9858431.1999999993</v>
      </c>
      <c r="F242" s="26">
        <v>10804769.42</v>
      </c>
      <c r="G242" s="26">
        <v>11515777.07</v>
      </c>
      <c r="H242" s="26">
        <v>12641851.300000001</v>
      </c>
    </row>
    <row r="243" spans="1:8">
      <c r="A243" s="15" t="s">
        <v>28</v>
      </c>
      <c r="B243" s="7" t="s">
        <v>9</v>
      </c>
      <c r="C243" s="7" t="s">
        <v>69</v>
      </c>
      <c r="D243" s="26">
        <f>D242/C242*100</f>
        <v>112.69987837146347</v>
      </c>
      <c r="E243" s="26">
        <f>E242/C242*100</f>
        <v>99.502643790120644</v>
      </c>
      <c r="F243" s="26">
        <f>F242/E242*100</f>
        <v>109.59927802711653</v>
      </c>
      <c r="G243" s="26">
        <f>G242/F242*100</f>
        <v>106.58049813338822</v>
      </c>
      <c r="H243" s="26">
        <f>H242/G242*100</f>
        <v>109.77853446758328</v>
      </c>
    </row>
    <row r="244" spans="1:8" ht="63">
      <c r="A244" s="45" t="s">
        <v>26</v>
      </c>
      <c r="B244" s="7" t="s">
        <v>9</v>
      </c>
      <c r="C244" s="10">
        <f t="shared" ref="C244:H244" si="5">C242/C$240*100</f>
        <v>97.715673174965417</v>
      </c>
      <c r="D244" s="10">
        <f t="shared" si="5"/>
        <v>101.49344470885309</v>
      </c>
      <c r="E244" s="10">
        <f t="shared" si="5"/>
        <v>97.715673174965417</v>
      </c>
      <c r="F244" s="10">
        <f t="shared" si="5"/>
        <v>97.715673174965417</v>
      </c>
      <c r="G244" s="10">
        <f t="shared" si="5"/>
        <v>97.715673174965417</v>
      </c>
      <c r="H244" s="10">
        <f t="shared" si="5"/>
        <v>97.715673174965417</v>
      </c>
    </row>
    <row r="245" spans="1:8" ht="126">
      <c r="A245" s="46" t="s">
        <v>27</v>
      </c>
      <c r="B245" s="7" t="s">
        <v>76</v>
      </c>
      <c r="C245" s="26">
        <f t="shared" ref="C245:H245" si="6">C240-C242</f>
        <v>231615.27692307532</v>
      </c>
      <c r="D245" s="26">
        <f t="shared" si="6"/>
        <v>-164303.87000000104</v>
      </c>
      <c r="E245" s="26">
        <f t="shared" si="6"/>
        <v>230463.32396026887</v>
      </c>
      <c r="F245" s="26">
        <f t="shared" si="6"/>
        <v>252586.1391777508</v>
      </c>
      <c r="G245" s="26">
        <f t="shared" si="6"/>
        <v>269207.56535154022</v>
      </c>
      <c r="H245" s="26">
        <f t="shared" si="6"/>
        <v>295532.11991878226</v>
      </c>
    </row>
    <row r="246" spans="1:8">
      <c r="A246" s="15" t="s">
        <v>28</v>
      </c>
      <c r="B246" s="7" t="s">
        <v>9</v>
      </c>
      <c r="C246" s="7" t="s">
        <v>69</v>
      </c>
      <c r="D246" s="26">
        <f>D245/C245*100</f>
        <v>-70.938269781992872</v>
      </c>
      <c r="E246" s="26">
        <f>E245/C245*100</f>
        <v>99.50264379012053</v>
      </c>
      <c r="F246" s="26">
        <f>F245/E245*100</f>
        <v>109.59927802711715</v>
      </c>
      <c r="G246" s="26">
        <f>G245/F245*100</f>
        <v>106.58049813338828</v>
      </c>
      <c r="H246" s="26">
        <f>H245/G245*100</f>
        <v>109.77853446758323</v>
      </c>
    </row>
    <row r="247" spans="1:8" ht="63">
      <c r="A247" s="45" t="s">
        <v>25</v>
      </c>
      <c r="B247" s="7" t="s">
        <v>9</v>
      </c>
      <c r="C247" s="26">
        <f t="shared" ref="C247:H247" si="7">C245/C240*100</f>
        <v>2.2843268250345794</v>
      </c>
      <c r="D247" s="26">
        <f t="shared" si="7"/>
        <v>-1.4934447088530813</v>
      </c>
      <c r="E247" s="26">
        <f t="shared" si="7"/>
        <v>2.2843268250345767</v>
      </c>
      <c r="F247" s="26">
        <f t="shared" si="7"/>
        <v>2.2843268250345896</v>
      </c>
      <c r="G247" s="26">
        <f t="shared" si="7"/>
        <v>2.2843268250345909</v>
      </c>
      <c r="H247" s="26">
        <f t="shared" si="7"/>
        <v>2.2843268250345905</v>
      </c>
    </row>
    <row r="258" spans="1:10">
      <c r="I258" s="1"/>
      <c r="J258" s="1"/>
    </row>
    <row r="259" spans="1:10">
      <c r="B259" s="4"/>
      <c r="C259" s="5"/>
      <c r="D259" s="3"/>
      <c r="E259" s="3"/>
      <c r="F259" s="3"/>
      <c r="H259" s="22"/>
      <c r="I259" s="1"/>
      <c r="J259" s="1"/>
    </row>
    <row r="260" spans="1:10">
      <c r="A260" s="23"/>
      <c r="B260" s="4"/>
      <c r="C260" s="5"/>
      <c r="D260" s="3"/>
      <c r="E260" s="3"/>
      <c r="F260" s="3"/>
      <c r="H260" s="3"/>
      <c r="I260" s="3"/>
      <c r="J260" s="1"/>
    </row>
    <row r="261" spans="1:10">
      <c r="A261" s="4"/>
      <c r="B261" s="4"/>
      <c r="C261" s="5"/>
      <c r="D261" s="3"/>
      <c r="E261" s="3"/>
      <c r="F261" s="3"/>
      <c r="G261" s="22"/>
      <c r="H261" s="3"/>
      <c r="I261" s="3"/>
      <c r="J261" s="1"/>
    </row>
    <row r="262" spans="1:10">
      <c r="A262" s="4"/>
      <c r="B262" s="4"/>
      <c r="C262" s="3"/>
      <c r="D262" s="3"/>
      <c r="E262" s="3"/>
      <c r="F262" s="3"/>
      <c r="G262" s="3"/>
      <c r="H262" s="3"/>
      <c r="I262" s="3"/>
      <c r="J262" s="1"/>
    </row>
    <row r="263" spans="1:10">
      <c r="A263" s="4"/>
      <c r="B263" s="4"/>
      <c r="C263" s="5"/>
      <c r="D263" s="3"/>
      <c r="E263" s="3"/>
      <c r="F263" s="3"/>
      <c r="G263" s="3"/>
      <c r="H263" s="3"/>
      <c r="I263" s="22"/>
    </row>
    <row r="264" spans="1:10">
      <c r="A264" s="4"/>
      <c r="B264" s="22"/>
      <c r="C264" s="22"/>
      <c r="D264" s="22"/>
      <c r="E264" s="22"/>
      <c r="F264" s="22"/>
      <c r="G264" s="3"/>
      <c r="H264" s="3"/>
      <c r="I264" s="22"/>
    </row>
    <row r="265" spans="1:10">
      <c r="A265" s="4"/>
      <c r="B265" s="22"/>
      <c r="C265" s="22"/>
      <c r="D265" s="22"/>
      <c r="E265" s="22"/>
      <c r="F265" s="22"/>
      <c r="G265" s="3"/>
      <c r="H265" s="22"/>
    </row>
    <row r="266" spans="1:10">
      <c r="A266" s="22"/>
      <c r="B266" s="22"/>
      <c r="C266" s="22"/>
      <c r="D266" s="22"/>
      <c r="E266" s="22"/>
      <c r="F266" s="22"/>
      <c r="G266" s="3"/>
      <c r="H266" s="22"/>
    </row>
    <row r="267" spans="1:10">
      <c r="A267" s="22"/>
      <c r="G267" s="22"/>
    </row>
    <row r="268" spans="1:10">
      <c r="A268" s="22"/>
      <c r="G268" s="22"/>
    </row>
    <row r="285" spans="11:11">
      <c r="K285" s="24"/>
    </row>
  </sheetData>
  <mergeCells count="49">
    <mergeCell ref="A232:H232"/>
    <mergeCell ref="A233:H233"/>
    <mergeCell ref="F235:H235"/>
    <mergeCell ref="A235:A237"/>
    <mergeCell ref="B235:B237"/>
    <mergeCell ref="C235:C237"/>
    <mergeCell ref="D235:D237"/>
    <mergeCell ref="E235:E237"/>
    <mergeCell ref="F236:F237"/>
    <mergeCell ref="G236:G237"/>
    <mergeCell ref="H236:H237"/>
    <mergeCell ref="J186:J187"/>
    <mergeCell ref="B186:B191"/>
    <mergeCell ref="I8:I9"/>
    <mergeCell ref="J8:J9"/>
    <mergeCell ref="A7:A9"/>
    <mergeCell ref="E186:E187"/>
    <mergeCell ref="F186:F187"/>
    <mergeCell ref="G186:G187"/>
    <mergeCell ref="H186:H187"/>
    <mergeCell ref="I186:I187"/>
    <mergeCell ref="B194:B198"/>
    <mergeCell ref="B201:B205"/>
    <mergeCell ref="A186:A187"/>
    <mergeCell ref="C186:C187"/>
    <mergeCell ref="D186:D187"/>
    <mergeCell ref="I1:J1"/>
    <mergeCell ref="A5:J5"/>
    <mergeCell ref="A179:J179"/>
    <mergeCell ref="A181:A183"/>
    <mergeCell ref="B181:B183"/>
    <mergeCell ref="C181:C183"/>
    <mergeCell ref="D181:D183"/>
    <mergeCell ref="E181:E183"/>
    <mergeCell ref="F181:F183"/>
    <mergeCell ref="G181:G183"/>
    <mergeCell ref="H182:H183"/>
    <mergeCell ref="I182:I183"/>
    <mergeCell ref="J182:J183"/>
    <mergeCell ref="H181:J181"/>
    <mergeCell ref="H8:H9"/>
    <mergeCell ref="H7:J7"/>
    <mergeCell ref="A3:J3"/>
    <mergeCell ref="G7:G9"/>
    <mergeCell ref="B7:B9"/>
    <mergeCell ref="C7:C9"/>
    <mergeCell ref="D7:D9"/>
    <mergeCell ref="E7:E9"/>
    <mergeCell ref="F7:F9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51" firstPageNumber="49" fitToHeight="10" orientation="portrait" useFirstPageNumber="1" r:id="rId1"/>
  <headerFooter alignWithMargins="0">
    <oddHeader>&amp;C&amp;"Times New Roman,обычный"&amp;P</oddHeader>
  </headerFooter>
  <rowBreaks count="2" manualBreakCount="2">
    <brk id="62" max="9" man="1"/>
    <brk id="118" max="9" man="1"/>
  </rowBreaks>
  <ignoredErrors>
    <ignoredError sqref="D65:F65 D124:J135 D136:J146 D147:J151 D153:J163 D152 E164:J174 D165:D173 E239:H243 E24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IT Dep., RRA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STREAKE</dc:creator>
  <cp:lastModifiedBy>админ</cp:lastModifiedBy>
  <cp:lastPrinted>2020-10-02T07:56:37Z</cp:lastPrinted>
  <dcterms:created xsi:type="dcterms:W3CDTF">2004-03-10T12:49:19Z</dcterms:created>
  <dcterms:modified xsi:type="dcterms:W3CDTF">2020-10-02T07:56:44Z</dcterms:modified>
</cp:coreProperties>
</file>