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625" windowHeight="1305" tabRatio="50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24519"/>
</workbook>
</file>

<file path=xl/calcChain.xml><?xml version="1.0" encoding="utf-8"?>
<calcChain xmlns="http://schemas.openxmlformats.org/spreadsheetml/2006/main">
  <c r="E31" i="4"/>
  <c r="D31"/>
  <c r="J30"/>
  <c r="I30"/>
  <c r="H30"/>
  <c r="G30"/>
  <c r="F30"/>
  <c r="I28"/>
  <c r="H28"/>
  <c r="G28"/>
  <c r="F28"/>
  <c r="I27"/>
  <c r="H27"/>
  <c r="G27"/>
  <c r="F27"/>
  <c r="E27"/>
  <c r="D27"/>
  <c r="J26"/>
  <c r="I26"/>
  <c r="H26" l="1"/>
  <c r="G26" s="1"/>
  <c r="F26"/>
  <c r="I25"/>
  <c r="H25" l="1"/>
  <c r="G25"/>
  <c r="F25"/>
  <c r="E25"/>
  <c r="D25"/>
  <c r="J24"/>
  <c r="I24"/>
  <c r="H24"/>
  <c r="G24" s="1"/>
  <c r="F24"/>
  <c r="I23"/>
  <c r="H23"/>
  <c r="G23"/>
  <c r="F23"/>
  <c r="E23"/>
  <c r="D23"/>
  <c r="J22"/>
  <c r="I22"/>
  <c r="H22"/>
  <c r="G22" s="1"/>
  <c r="F22"/>
  <c r="I21"/>
  <c r="H21"/>
  <c r="G21"/>
  <c r="F21"/>
  <c r="E21"/>
  <c r="D21"/>
  <c r="J20"/>
  <c r="I20"/>
  <c r="H20" s="1"/>
  <c r="G20"/>
  <c r="F20"/>
  <c r="I19"/>
  <c r="H19"/>
  <c r="G19"/>
  <c r="F19"/>
  <c r="E19"/>
  <c r="D19"/>
  <c r="J18" l="1"/>
  <c r="I18"/>
  <c r="H18"/>
  <c r="G18" s="1"/>
  <c r="F18"/>
  <c r="I17"/>
  <c r="H17"/>
  <c r="G17"/>
  <c r="F17"/>
  <c r="E17"/>
  <c r="D17"/>
  <c r="J16"/>
  <c r="I16"/>
  <c r="H16"/>
  <c r="G16"/>
  <c r="F16"/>
  <c r="I15"/>
  <c r="H15"/>
  <c r="G15"/>
  <c r="F15"/>
  <c r="E15"/>
  <c r="D15"/>
  <c r="J14"/>
  <c r="I14"/>
  <c r="H14"/>
  <c r="G14"/>
  <c r="F14"/>
  <c r="I9" i="3"/>
  <c r="H9"/>
  <c r="G9" s="1"/>
  <c r="F9"/>
  <c r="E9"/>
  <c r="J8"/>
  <c r="I8"/>
  <c r="H8"/>
  <c r="G8"/>
  <c r="F8"/>
  <c r="I7" s="1"/>
  <c r="H7"/>
  <c r="G7"/>
  <c r="F7"/>
  <c r="D7"/>
  <c r="I6"/>
  <c r="H6"/>
  <c r="G6"/>
  <c r="F6"/>
  <c r="I9" i="2"/>
  <c r="H9"/>
  <c r="G9"/>
  <c r="F9"/>
  <c r="E9"/>
  <c r="D9"/>
  <c r="J8"/>
  <c r="I8"/>
  <c r="H8"/>
  <c r="G8" s="1"/>
  <c r="F8"/>
  <c r="I7"/>
  <c r="H7"/>
  <c r="G7"/>
  <c r="F7"/>
  <c r="E7"/>
  <c r="D7"/>
  <c r="J6"/>
  <c r="I6"/>
  <c r="H6"/>
  <c r="G6" s="1"/>
  <c r="F6"/>
  <c r="K22" i="1" s="1"/>
  <c r="J22" s="1"/>
  <c r="I22" s="1"/>
  <c r="H22"/>
  <c r="G22"/>
  <c r="F22" s="1"/>
  <c r="E22" l="1"/>
  <c r="K19"/>
  <c r="J19"/>
  <c r="I19"/>
  <c r="H19"/>
  <c r="G19"/>
  <c r="F19" s="1"/>
  <c r="E19"/>
  <c r="K15" s="1"/>
  <c r="J15" l="1"/>
  <c r="I15"/>
  <c r="H15"/>
  <c r="G15" s="1"/>
  <c r="F15"/>
  <c r="E15"/>
  <c r="D15"/>
  <c r="C15"/>
</calcChain>
</file>

<file path=xl/sharedStrings.xml><?xml version="1.0" encoding="utf-8"?>
<sst xmlns="http://schemas.openxmlformats.org/spreadsheetml/2006/main" count="714" uniqueCount="59">
  <si>
    <t>Вид продукции</t>
  </si>
  <si>
    <t>Единица измерения</t>
  </si>
  <si>
    <t>оценка</t>
  </si>
  <si>
    <t>2020 в %                к 2019</t>
  </si>
  <si>
    <t>2023 в %               к 2018</t>
  </si>
  <si>
    <t>Рыболовство:</t>
  </si>
  <si>
    <t>Улов рыбы в естественных водоемах и прудах</t>
  </si>
  <si>
    <t>тонн</t>
  </si>
  <si>
    <t>объем отгруженных товаров собственного производства, выполненных работ и услуг</t>
  </si>
  <si>
    <t>тыс.руб. в ценах                              соответствующих лет</t>
  </si>
  <si>
    <t>индекс производства</t>
  </si>
  <si>
    <t>в % к предыдущему году</t>
  </si>
  <si>
    <t>х</t>
  </si>
  <si>
    <t>Рыбоводство:</t>
  </si>
  <si>
    <t>Сельское хозяйство</t>
  </si>
  <si>
    <t xml:space="preserve">Объем продукции сельского хозяйства в хозяйствах всех категорий </t>
  </si>
  <si>
    <t>тыс.руб. в ценах соответствующих лет</t>
  </si>
  <si>
    <t>Индекс производства продукции сельского хозяйства в хозяйствах всех категорий</t>
  </si>
  <si>
    <t>% к предыдущему году</t>
  </si>
  <si>
    <t>Индекс-дефлятор продукции сельского хозяйства в хозяйствах всех категорий</t>
  </si>
  <si>
    <t>в том числе:</t>
  </si>
  <si>
    <t>Растениеводство</t>
  </si>
  <si>
    <t>Индекс производства продукции растениеводства</t>
  </si>
  <si>
    <t>Индекс-дефлятор продукции растениеводства</t>
  </si>
  <si>
    <t>Животноводство</t>
  </si>
  <si>
    <t>Индекс производства продукции животноводства</t>
  </si>
  <si>
    <t>Индекс-дефлятор продукции животноводства</t>
  </si>
  <si>
    <t>Производство основных видов продукции</t>
  </si>
  <si>
    <t>Сельхозпредприятия (крупные, средние, малые, подсобные)</t>
  </si>
  <si>
    <t>отчет</t>
  </si>
  <si>
    <t xml:space="preserve">                                  прогноз</t>
  </si>
  <si>
    <t>Темп к предыдущему году, %</t>
  </si>
  <si>
    <t>Картофель</t>
  </si>
  <si>
    <t>Овощи</t>
  </si>
  <si>
    <t>Плоды и ягоды</t>
  </si>
  <si>
    <t>Виноград</t>
  </si>
  <si>
    <t>Произведено (реализовано на убой) скота и птицы в живом весе</t>
  </si>
  <si>
    <t>Молоко</t>
  </si>
  <si>
    <t>Яйца</t>
  </si>
  <si>
    <t>тыс. штук</t>
  </si>
  <si>
    <t>Шерсть (физический вес)</t>
  </si>
  <si>
    <t>центнеров</t>
  </si>
  <si>
    <t>Прочая продукция сельского хозяйства</t>
  </si>
  <si>
    <t>тыс. руб.</t>
  </si>
  <si>
    <t xml:space="preserve">Крестьянские (фермерские) хозяйства и индивидуальные предприниматели </t>
  </si>
  <si>
    <t xml:space="preserve">Личные подсобные хозяйства населения </t>
  </si>
  <si>
    <t>Все категории хозяйств</t>
  </si>
  <si>
    <t>–</t>
  </si>
  <si>
    <t>Оценка</t>
  </si>
  <si>
    <t>Прогноз</t>
  </si>
  <si>
    <t>Отчет</t>
  </si>
  <si>
    <t>Зерно (в весе после доработки)</t>
  </si>
  <si>
    <t>Подсолнечник (бункерный/первоначальный вес)</t>
  </si>
  <si>
    <t>Лен                                                              (первоначально-оприходованный вес)</t>
  </si>
  <si>
    <t>Сахарная свекла /фабричная/                 (в весе после доработки)</t>
  </si>
  <si>
    <t xml:space="preserve">                                  Прогноз</t>
  </si>
  <si>
    <t>Сахарная свекла /фабричная/ (в весе после доработки)</t>
  </si>
  <si>
    <t>Прогноз развития сельского хозяйства, рыболовства и рыбоводства на 2021 - 2023 годы</t>
  </si>
  <si>
    <t>Приложение № 2
к постановлению
Администрации
города Батайска
от____________№___________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</si>
</sst>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0"/>
      <name val="Arial Cyr"/>
      <charset val="204"/>
    </font>
    <font>
      <b/>
      <sz val="24"/>
      <color indexed="8"/>
      <name val="Arial Cyr"/>
      <charset val="204"/>
    </font>
    <font>
      <sz val="18"/>
      <color indexed="8"/>
      <name val="Arial Cyr"/>
      <charset val="204"/>
    </font>
    <font>
      <sz val="12"/>
      <color indexed="8"/>
      <name val="Arial Cyr"/>
      <charset val="204"/>
    </font>
    <font>
      <sz val="10"/>
      <color indexed="63"/>
      <name val="Arial Cyr"/>
      <charset val="204"/>
    </font>
    <font>
      <i/>
      <sz val="10"/>
      <color indexed="23"/>
      <name val="Arial Cyr"/>
      <charset val="204"/>
    </font>
    <font>
      <sz val="10"/>
      <color indexed="17"/>
      <name val="Arial Cyr"/>
      <charset val="204"/>
    </font>
    <font>
      <sz val="10"/>
      <color indexed="19"/>
      <name val="Arial Cyr"/>
      <charset val="204"/>
    </font>
    <font>
      <sz val="10"/>
      <color indexed="10"/>
      <name val="Arial Cyr"/>
      <charset val="204"/>
    </font>
    <font>
      <b/>
      <sz val="10"/>
      <color indexed="9"/>
      <name val="Arial Cyr"/>
      <charset val="204"/>
    </font>
    <font>
      <b/>
      <sz val="10"/>
      <color indexed="8"/>
      <name val="Arial Cyr"/>
      <charset val="204"/>
    </font>
    <font>
      <sz val="10"/>
      <color indexed="9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0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7" fillId="8" borderId="0" applyNumberFormat="0" applyBorder="0" applyAlignment="0" applyProtection="0"/>
    <xf numFmtId="0" fontId="4" fillId="8" borderId="1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39">
    <xf numFmtId="0" fontId="0" fillId="0" borderId="0" xfId="0"/>
    <xf numFmtId="0" fontId="13" fillId="0" borderId="0" xfId="0" applyFont="1"/>
    <xf numFmtId="0" fontId="13" fillId="0" borderId="0" xfId="0" applyFont="1" applyBorder="1"/>
    <xf numFmtId="0" fontId="13" fillId="0" borderId="0" xfId="0" applyFont="1" applyAlignment="1">
      <alignment wrapText="1"/>
    </xf>
    <xf numFmtId="164" fontId="13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0" fontId="13" fillId="9" borderId="2" xfId="0" applyFont="1" applyFill="1" applyBorder="1" applyAlignment="1" applyProtection="1">
      <alignment horizontal="left" vertical="center" wrapText="1"/>
    </xf>
    <xf numFmtId="0" fontId="13" fillId="9" borderId="2" xfId="0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 applyProtection="1">
      <alignment horizontal="center" vertical="center" wrapText="1"/>
    </xf>
    <xf numFmtId="0" fontId="13" fillId="0" borderId="0" xfId="0" applyFont="1" applyFill="1"/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3" fillId="0" borderId="2" xfId="0" applyFont="1" applyFill="1" applyBorder="1" applyAlignment="1">
      <alignment horizontal="center"/>
    </xf>
    <xf numFmtId="0" fontId="13" fillId="0" borderId="2" xfId="0" applyFont="1" applyFill="1" applyBorder="1"/>
    <xf numFmtId="0" fontId="13" fillId="0" borderId="2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 vertical="center"/>
    </xf>
    <xf numFmtId="165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13" fillId="9" borderId="2" xfId="0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</cellXfs>
  <cellStyles count="17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" xfId="9"/>
    <cellStyle name="Heading 1" xfId="10"/>
    <cellStyle name="Heading 2" xfId="11"/>
    <cellStyle name="Neutral" xfId="12"/>
    <cellStyle name="Note" xfId="13"/>
    <cellStyle name="Status" xfId="14"/>
    <cellStyle name="Text" xfId="15"/>
    <cellStyle name="Warning" xfId="16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9</xdr:row>
      <xdr:rowOff>0</xdr:rowOff>
    </xdr:from>
    <xdr:to>
      <xdr:col>0</xdr:col>
      <xdr:colOff>390525</xdr:colOff>
      <xdr:row>9</xdr:row>
      <xdr:rowOff>200025</xdr:rowOff>
    </xdr:to>
    <xdr:sp macro="" textlink="">
      <xdr:nvSpPr>
        <xdr:cNvPr id="1033" name="Text Box 1" hidden="1"/>
        <xdr:cNvSpPr txBox="1">
          <a:spLocks noChangeArrowheads="1"/>
        </xdr:cNvSpPr>
      </xdr:nvSpPr>
      <xdr:spPr bwMode="auto">
        <a:xfrm>
          <a:off x="314325" y="2695575"/>
          <a:ext cx="76200" cy="2000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0</xdr:col>
      <xdr:colOff>314325</xdr:colOff>
      <xdr:row>13</xdr:row>
      <xdr:rowOff>0</xdr:rowOff>
    </xdr:from>
    <xdr:to>
      <xdr:col>0</xdr:col>
      <xdr:colOff>390525</xdr:colOff>
      <xdr:row>13</xdr:row>
      <xdr:rowOff>200025</xdr:rowOff>
    </xdr:to>
    <xdr:sp macro="" textlink="">
      <xdr:nvSpPr>
        <xdr:cNvPr id="1034" name="Text Box 3" hidden="1"/>
        <xdr:cNvSpPr txBox="1">
          <a:spLocks noChangeArrowheads="1"/>
        </xdr:cNvSpPr>
      </xdr:nvSpPr>
      <xdr:spPr bwMode="auto">
        <a:xfrm>
          <a:off x="314325" y="4362450"/>
          <a:ext cx="76200" cy="2000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5"/>
  <sheetViews>
    <sheetView tabSelected="1" view="pageBreakPreview" zoomScale="85" zoomScaleNormal="70" zoomScaleSheetLayoutView="85" workbookViewId="0">
      <selection activeCell="L6" sqref="L6"/>
    </sheetView>
  </sheetViews>
  <sheetFormatPr defaultColWidth="9" defaultRowHeight="15.75"/>
  <cols>
    <col min="1" max="1" width="50.85546875" style="1" customWidth="1"/>
    <col min="2" max="2" width="26.7109375" style="1" customWidth="1"/>
    <col min="3" max="3" width="12.42578125" style="1" customWidth="1"/>
    <col min="4" max="4" width="11.85546875" style="1" customWidth="1"/>
    <col min="5" max="5" width="11.42578125" style="1" customWidth="1"/>
    <col min="6" max="6" width="11.140625" style="1" customWidth="1"/>
    <col min="7" max="7" width="9.42578125" style="1" customWidth="1"/>
    <col min="8" max="8" width="11.5703125" style="1" customWidth="1"/>
    <col min="9" max="9" width="12" style="1" customWidth="1"/>
    <col min="10" max="10" width="12.7109375" style="1" customWidth="1"/>
    <col min="11" max="11" width="21.5703125" style="1" customWidth="1"/>
    <col min="12" max="12" width="9.140625" style="1" customWidth="1"/>
    <col min="13" max="16384" width="9" style="1"/>
  </cols>
  <sheetData>
    <row r="1" spans="1:18" ht="84.75" customHeight="1">
      <c r="J1" s="24" t="s">
        <v>58</v>
      </c>
      <c r="K1" s="25"/>
    </row>
    <row r="3" spans="1:18" ht="16.5" customHeight="1">
      <c r="A3" s="31" t="s">
        <v>57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8">
      <c r="A4" s="2"/>
      <c r="B4" s="2"/>
      <c r="C4" s="2"/>
      <c r="D4" s="2"/>
    </row>
    <row r="5" spans="1:18" ht="18" customHeight="1">
      <c r="A5" s="26" t="s">
        <v>0</v>
      </c>
      <c r="B5" s="32" t="s">
        <v>1</v>
      </c>
      <c r="C5" s="26" t="s">
        <v>50</v>
      </c>
      <c r="D5" s="26"/>
      <c r="E5" s="26"/>
      <c r="F5" s="5" t="s">
        <v>48</v>
      </c>
      <c r="G5" s="30" t="s">
        <v>3</v>
      </c>
      <c r="H5" s="26" t="s">
        <v>49</v>
      </c>
      <c r="I5" s="26"/>
      <c r="J5" s="26"/>
      <c r="K5" s="30" t="s">
        <v>4</v>
      </c>
    </row>
    <row r="6" spans="1:18" ht="36" customHeight="1">
      <c r="A6" s="26"/>
      <c r="B6" s="32"/>
      <c r="C6" s="5">
        <v>2017</v>
      </c>
      <c r="D6" s="5">
        <v>2018</v>
      </c>
      <c r="E6" s="5">
        <v>2019</v>
      </c>
      <c r="F6" s="5">
        <v>2020</v>
      </c>
      <c r="G6" s="30"/>
      <c r="H6" s="5">
        <v>2021</v>
      </c>
      <c r="I6" s="5">
        <v>2022</v>
      </c>
      <c r="J6" s="5">
        <v>2023</v>
      </c>
      <c r="K6" s="30"/>
    </row>
    <row r="7" spans="1:18">
      <c r="A7" s="27" t="s">
        <v>5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8" ht="21" customHeight="1">
      <c r="A8" s="6" t="s">
        <v>6</v>
      </c>
      <c r="B8" s="7" t="s">
        <v>7</v>
      </c>
      <c r="C8" s="10" t="s">
        <v>47</v>
      </c>
      <c r="D8" s="10" t="s">
        <v>47</v>
      </c>
      <c r="E8" s="10" t="s">
        <v>47</v>
      </c>
      <c r="F8" s="10" t="s">
        <v>47</v>
      </c>
      <c r="G8" s="10" t="s">
        <v>47</v>
      </c>
      <c r="H8" s="10" t="s">
        <v>47</v>
      </c>
      <c r="I8" s="10" t="s">
        <v>47</v>
      </c>
      <c r="J8" s="10" t="s">
        <v>47</v>
      </c>
      <c r="K8" s="10" t="s">
        <v>47</v>
      </c>
    </row>
    <row r="9" spans="1:18" ht="33.75" customHeight="1">
      <c r="A9" s="9" t="s">
        <v>8</v>
      </c>
      <c r="B9" s="7" t="s">
        <v>9</v>
      </c>
      <c r="C9" s="10" t="s">
        <v>47</v>
      </c>
      <c r="D9" s="10" t="s">
        <v>47</v>
      </c>
      <c r="E9" s="10" t="s">
        <v>47</v>
      </c>
      <c r="F9" s="10" t="s">
        <v>47</v>
      </c>
      <c r="G9" s="10" t="s">
        <v>47</v>
      </c>
      <c r="H9" s="10" t="s">
        <v>47</v>
      </c>
      <c r="I9" s="10" t="s">
        <v>47</v>
      </c>
      <c r="J9" s="10" t="s">
        <v>47</v>
      </c>
      <c r="K9" s="10" t="s">
        <v>47</v>
      </c>
    </row>
    <row r="10" spans="1:18" ht="21" customHeight="1">
      <c r="A10" s="6" t="s">
        <v>10</v>
      </c>
      <c r="B10" s="7" t="s">
        <v>11</v>
      </c>
      <c r="C10" s="10" t="s">
        <v>47</v>
      </c>
      <c r="D10" s="10" t="s">
        <v>47</v>
      </c>
      <c r="E10" s="10" t="s">
        <v>47</v>
      </c>
      <c r="F10" s="10" t="s">
        <v>47</v>
      </c>
      <c r="G10" s="10" t="s">
        <v>47</v>
      </c>
      <c r="H10" s="10" t="s">
        <v>47</v>
      </c>
      <c r="I10" s="10" t="s">
        <v>47</v>
      </c>
      <c r="J10" s="10" t="s">
        <v>47</v>
      </c>
      <c r="K10" s="10" t="s">
        <v>47</v>
      </c>
    </row>
    <row r="11" spans="1:18">
      <c r="A11" s="27" t="s">
        <v>13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</row>
    <row r="12" spans="1:18" ht="33.75" customHeight="1">
      <c r="A12" s="9" t="s">
        <v>8</v>
      </c>
      <c r="B12" s="7" t="s">
        <v>9</v>
      </c>
      <c r="C12" s="10" t="s">
        <v>47</v>
      </c>
      <c r="D12" s="10" t="s">
        <v>47</v>
      </c>
      <c r="E12" s="10" t="s">
        <v>47</v>
      </c>
      <c r="F12" s="10" t="s">
        <v>47</v>
      </c>
      <c r="G12" s="10" t="s">
        <v>47</v>
      </c>
      <c r="H12" s="10" t="s">
        <v>47</v>
      </c>
      <c r="I12" s="10" t="s">
        <v>47</v>
      </c>
      <c r="J12" s="10" t="s">
        <v>47</v>
      </c>
      <c r="K12" s="10" t="s">
        <v>47</v>
      </c>
    </row>
    <row r="13" spans="1:18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</row>
    <row r="14" spans="1:18">
      <c r="A14" s="28" t="s">
        <v>14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</row>
    <row r="15" spans="1:18" ht="34.5" customHeight="1">
      <c r="A15" s="11" t="s">
        <v>15</v>
      </c>
      <c r="B15" s="12" t="s">
        <v>16</v>
      </c>
      <c r="C15" s="4">
        <f>C19+C22</f>
        <v>354100</v>
      </c>
      <c r="D15" s="4">
        <f>D19+D22</f>
        <v>382500</v>
      </c>
      <c r="E15" s="4">
        <f>E19+E22</f>
        <v>500349.85830000002</v>
      </c>
      <c r="F15" s="4">
        <f>F19+F22</f>
        <v>538444.87130637001</v>
      </c>
      <c r="G15" s="10">
        <f>F15/E15*100</f>
        <v>107.61367518635909</v>
      </c>
      <c r="H15" s="4">
        <f>H19+H22</f>
        <v>579418.23661328119</v>
      </c>
      <c r="I15" s="4">
        <f>I19+I22</f>
        <v>625315.37623945693</v>
      </c>
      <c r="J15" s="4">
        <f>J19+J22</f>
        <v>678834.39217546163</v>
      </c>
      <c r="K15" s="10">
        <f>J15/D15*100</f>
        <v>177.47304370600304</v>
      </c>
    </row>
    <row r="16" spans="1:18" ht="34.5" customHeight="1">
      <c r="A16" s="11" t="s">
        <v>17</v>
      </c>
      <c r="B16" s="12" t="s">
        <v>18</v>
      </c>
      <c r="C16" s="4">
        <v>112.1</v>
      </c>
      <c r="D16" s="4">
        <v>109.3</v>
      </c>
      <c r="E16" s="4">
        <v>110.1</v>
      </c>
      <c r="F16" s="4">
        <v>103.5</v>
      </c>
      <c r="G16" s="10" t="s">
        <v>12</v>
      </c>
      <c r="H16" s="4">
        <v>103.6</v>
      </c>
      <c r="I16" s="4">
        <v>103.7</v>
      </c>
      <c r="J16" s="4">
        <v>104</v>
      </c>
      <c r="K16" s="10" t="s">
        <v>12</v>
      </c>
      <c r="R16" s="3"/>
    </row>
    <row r="17" spans="1:11" ht="34.5" customHeight="1">
      <c r="A17" s="13" t="s">
        <v>19</v>
      </c>
      <c r="B17" s="14" t="s">
        <v>18</v>
      </c>
      <c r="C17" s="10">
        <v>75.900000000000006</v>
      </c>
      <c r="D17" s="10">
        <v>109.6</v>
      </c>
      <c r="E17" s="10">
        <v>112.8</v>
      </c>
      <c r="F17" s="10">
        <v>103.8</v>
      </c>
      <c r="G17" s="10" t="s">
        <v>12</v>
      </c>
      <c r="H17" s="10">
        <v>103.8</v>
      </c>
      <c r="I17" s="10">
        <v>103.8</v>
      </c>
      <c r="J17" s="10">
        <v>104.3</v>
      </c>
      <c r="K17" s="10" t="s">
        <v>12</v>
      </c>
    </row>
    <row r="18" spans="1:11">
      <c r="A18" s="29" t="s">
        <v>20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</row>
    <row r="19" spans="1:11" ht="31.5">
      <c r="A19" s="13" t="s">
        <v>21</v>
      </c>
      <c r="B19" s="14" t="s">
        <v>16</v>
      </c>
      <c r="C19" s="10">
        <v>334000</v>
      </c>
      <c r="D19" s="10">
        <v>362700</v>
      </c>
      <c r="E19" s="10">
        <f>D19*E20*E21/100/100</f>
        <v>478831.09950000001</v>
      </c>
      <c r="F19" s="10">
        <f>E19*F20*F21/100/100</f>
        <v>515415.71082619799</v>
      </c>
      <c r="G19" s="10">
        <f>F19/E19*100</f>
        <v>107.64039999999999</v>
      </c>
      <c r="H19" s="10">
        <f>F19*H21*H20/100/100</f>
        <v>554796.56362758437</v>
      </c>
      <c r="I19" s="10">
        <f>H19*I21*I20/100/100</f>
        <v>598914.54116381367</v>
      </c>
      <c r="J19" s="10">
        <f>I19*J21*J20/100/100</f>
        <v>650279.24895764585</v>
      </c>
      <c r="K19" s="10">
        <f>J19/D19*100</f>
        <v>179.28846125107412</v>
      </c>
    </row>
    <row r="20" spans="1:11" ht="31.5">
      <c r="A20" s="13" t="s">
        <v>22</v>
      </c>
      <c r="B20" s="14" t="s">
        <v>18</v>
      </c>
      <c r="C20" s="10">
        <v>112.6</v>
      </c>
      <c r="D20" s="10">
        <v>114.2</v>
      </c>
      <c r="E20" s="10">
        <v>114.5</v>
      </c>
      <c r="F20" s="10">
        <v>103.6</v>
      </c>
      <c r="G20" s="10" t="s">
        <v>12</v>
      </c>
      <c r="H20" s="10">
        <v>103.7</v>
      </c>
      <c r="I20" s="10">
        <v>103.9</v>
      </c>
      <c r="J20" s="10">
        <v>104.1</v>
      </c>
      <c r="K20" s="10" t="s">
        <v>12</v>
      </c>
    </row>
    <row r="21" spans="1:11" ht="30" customHeight="1">
      <c r="A21" s="13" t="s">
        <v>23</v>
      </c>
      <c r="B21" s="14" t="s">
        <v>18</v>
      </c>
      <c r="C21" s="10">
        <v>75.2</v>
      </c>
      <c r="D21" s="10">
        <v>116.8</v>
      </c>
      <c r="E21" s="10">
        <v>115.3</v>
      </c>
      <c r="F21" s="10">
        <v>103.9</v>
      </c>
      <c r="G21" s="10" t="s">
        <v>12</v>
      </c>
      <c r="H21" s="10">
        <v>103.8</v>
      </c>
      <c r="I21" s="10">
        <v>103.9</v>
      </c>
      <c r="J21" s="10">
        <v>104.3</v>
      </c>
      <c r="K21" s="10" t="s">
        <v>12</v>
      </c>
    </row>
    <row r="22" spans="1:11" ht="31.5">
      <c r="A22" s="13" t="s">
        <v>24</v>
      </c>
      <c r="B22" s="14" t="s">
        <v>16</v>
      </c>
      <c r="C22" s="10">
        <v>20100</v>
      </c>
      <c r="D22" s="10">
        <v>19800</v>
      </c>
      <c r="E22" s="10">
        <f>D22*E23*E24/100/100</f>
        <v>21518.7588</v>
      </c>
      <c r="F22" s="10">
        <f>E22*F23*F24/100/100</f>
        <v>23029.160480172002</v>
      </c>
      <c r="G22" s="10">
        <f>F22/E22*100</f>
        <v>107.01900000000002</v>
      </c>
      <c r="H22" s="10">
        <f>F22*H24*H23/100/100</f>
        <v>24621.672985696852</v>
      </c>
      <c r="I22" s="10">
        <f>H22*I24*I23/100/100</f>
        <v>26400.835075643306</v>
      </c>
      <c r="J22" s="10">
        <f>I22*J24*J23/100/100</f>
        <v>28555.143217815803</v>
      </c>
      <c r="K22" s="10">
        <f>J22/D22*100</f>
        <v>144.21789503947375</v>
      </c>
    </row>
    <row r="23" spans="1:11" ht="31.5">
      <c r="A23" s="13" t="s">
        <v>25</v>
      </c>
      <c r="B23" s="14" t="s">
        <v>18</v>
      </c>
      <c r="C23" s="10">
        <v>98.4</v>
      </c>
      <c r="D23" s="10">
        <v>105</v>
      </c>
      <c r="E23" s="10">
        <v>104.2</v>
      </c>
      <c r="F23" s="10">
        <v>103.4</v>
      </c>
      <c r="G23" s="10" t="s">
        <v>12</v>
      </c>
      <c r="H23" s="10">
        <v>103.2</v>
      </c>
      <c r="I23" s="10">
        <v>103.5</v>
      </c>
      <c r="J23" s="10">
        <v>104</v>
      </c>
      <c r="K23" s="10" t="s">
        <v>12</v>
      </c>
    </row>
    <row r="24" spans="1:11" ht="33.75" customHeight="1">
      <c r="A24" s="13" t="s">
        <v>26</v>
      </c>
      <c r="B24" s="14" t="s">
        <v>18</v>
      </c>
      <c r="C24" s="10">
        <v>97.1</v>
      </c>
      <c r="D24" s="10">
        <v>94.6</v>
      </c>
      <c r="E24" s="10">
        <v>104.3</v>
      </c>
      <c r="F24" s="10">
        <v>103.5</v>
      </c>
      <c r="G24" s="10" t="s">
        <v>12</v>
      </c>
      <c r="H24" s="10">
        <v>103.6</v>
      </c>
      <c r="I24" s="10">
        <v>103.6</v>
      </c>
      <c r="J24" s="10">
        <v>104</v>
      </c>
      <c r="K24" s="10" t="s">
        <v>12</v>
      </c>
    </row>
    <row r="25" spans="1:11" ht="24.75" customHeight="1"/>
  </sheetData>
  <sheetProtection selectLockedCells="1" selectUnlockedCells="1"/>
  <mergeCells count="13">
    <mergeCell ref="J1:K1"/>
    <mergeCell ref="C5:E5"/>
    <mergeCell ref="A7:K7"/>
    <mergeCell ref="A14:K14"/>
    <mergeCell ref="A18:K18"/>
    <mergeCell ref="A11:K11"/>
    <mergeCell ref="A13:K13"/>
    <mergeCell ref="A3:K3"/>
    <mergeCell ref="A5:A6"/>
    <mergeCell ref="B5:B6"/>
    <mergeCell ref="G5:G6"/>
    <mergeCell ref="H5:J5"/>
    <mergeCell ref="K5:K6"/>
  </mergeCells>
  <pageMargins left="0.59055118110236227" right="0.39370078740157483" top="1.1811023622047245" bottom="0.39370078740157483" header="0.51181102362204722" footer="0.51181102362204722"/>
  <pageSetup paperSize="9" scale="70" firstPageNumber="18" orientation="landscape" useFirstPageNumber="1" verticalDpi="300" r:id="rId1"/>
  <headerFooter alignWithMargins="0">
    <oddHeader>&amp;C&amp;"Times New Roman,обычный"&amp;P</oddHeader>
  </headerFooter>
  <ignoredErrors>
    <ignoredError sqref="G15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1"/>
  <sheetViews>
    <sheetView view="pageBreakPreview" zoomScaleNormal="80" zoomScaleSheetLayoutView="100" workbookViewId="0">
      <selection activeCell="A15" sqref="A15"/>
    </sheetView>
  </sheetViews>
  <sheetFormatPr defaultColWidth="9" defaultRowHeight="15.75"/>
  <cols>
    <col min="1" max="1" width="38.7109375" style="15" customWidth="1"/>
    <col min="2" max="4" width="11.7109375" style="15" customWidth="1"/>
    <col min="5" max="6" width="10.7109375" style="15" customWidth="1"/>
    <col min="7" max="9" width="11.7109375" style="15" customWidth="1"/>
    <col min="10" max="10" width="12.5703125" style="15" customWidth="1"/>
    <col min="11" max="16384" width="9" style="15"/>
  </cols>
  <sheetData>
    <row r="1" spans="1:10" ht="14.25" customHeight="1">
      <c r="A1" s="34" t="s">
        <v>27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ht="14.25" customHeight="1">
      <c r="A2" s="34" t="s">
        <v>28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ht="9" customHeight="1"/>
    <row r="4" spans="1:10" s="16" customFormat="1" ht="18" customHeight="1">
      <c r="A4" s="33" t="s">
        <v>0</v>
      </c>
      <c r="B4" s="30" t="s">
        <v>1</v>
      </c>
      <c r="C4" s="33" t="s">
        <v>50</v>
      </c>
      <c r="D4" s="33"/>
      <c r="E4" s="33"/>
      <c r="F4" s="21" t="s">
        <v>48</v>
      </c>
      <c r="G4" s="21" t="s">
        <v>55</v>
      </c>
      <c r="H4" s="21"/>
      <c r="I4" s="21"/>
      <c r="J4" s="30" t="s">
        <v>4</v>
      </c>
    </row>
    <row r="5" spans="1:10" s="16" customFormat="1" ht="20.100000000000001" customHeight="1">
      <c r="A5" s="33"/>
      <c r="B5" s="30"/>
      <c r="C5" s="21">
        <v>2017</v>
      </c>
      <c r="D5" s="21">
        <v>2018</v>
      </c>
      <c r="E5" s="21">
        <v>2019</v>
      </c>
      <c r="F5" s="21">
        <v>2020</v>
      </c>
      <c r="G5" s="21">
        <v>2021</v>
      </c>
      <c r="H5" s="21">
        <v>2022</v>
      </c>
      <c r="I5" s="21">
        <v>2023</v>
      </c>
      <c r="J5" s="30"/>
    </row>
    <row r="6" spans="1:10">
      <c r="A6" s="20" t="s">
        <v>51</v>
      </c>
      <c r="B6" s="21" t="s">
        <v>7</v>
      </c>
      <c r="C6" s="10">
        <v>822</v>
      </c>
      <c r="D6" s="10">
        <v>560.6</v>
      </c>
      <c r="E6" s="10">
        <v>907.6</v>
      </c>
      <c r="F6" s="10">
        <f>E6*105.4%</f>
        <v>956.61040000000003</v>
      </c>
      <c r="G6" s="10">
        <f>F6*104.4%</f>
        <v>998.70125760000008</v>
      </c>
      <c r="H6" s="10">
        <f>G6*104.3%</f>
        <v>1041.6454116768</v>
      </c>
      <c r="I6" s="10">
        <f>H6*104.3%</f>
        <v>1086.4361643789023</v>
      </c>
      <c r="J6" s="22">
        <f>I6/D6*100</f>
        <v>193.79881633587269</v>
      </c>
    </row>
    <row r="7" spans="1:10">
      <c r="A7" s="20" t="s">
        <v>31</v>
      </c>
      <c r="B7" s="20"/>
      <c r="C7" s="8" t="s">
        <v>47</v>
      </c>
      <c r="D7" s="10">
        <f t="shared" ref="D7:I7" si="0">D6/C6*100</f>
        <v>68.199513381995132</v>
      </c>
      <c r="E7" s="10">
        <f t="shared" si="0"/>
        <v>161.89796646450233</v>
      </c>
      <c r="F7" s="10">
        <f t="shared" si="0"/>
        <v>105.4</v>
      </c>
      <c r="G7" s="10">
        <f t="shared" si="0"/>
        <v>104.4</v>
      </c>
      <c r="H7" s="10">
        <f t="shared" si="0"/>
        <v>104.3</v>
      </c>
      <c r="I7" s="10">
        <f t="shared" si="0"/>
        <v>104.3</v>
      </c>
      <c r="J7" s="22"/>
    </row>
    <row r="8" spans="1:10" ht="31.5">
      <c r="A8" s="9" t="s">
        <v>52</v>
      </c>
      <c r="B8" s="21" t="s">
        <v>7</v>
      </c>
      <c r="C8" s="10">
        <v>310</v>
      </c>
      <c r="D8" s="10">
        <v>275.8</v>
      </c>
      <c r="E8" s="10">
        <v>382</v>
      </c>
      <c r="F8" s="10">
        <f>E8*105.4%</f>
        <v>402.62800000000004</v>
      </c>
      <c r="G8" s="10">
        <f>F8*104.4%</f>
        <v>420.34363200000007</v>
      </c>
      <c r="H8" s="10">
        <f>G8*104.3%</f>
        <v>438.41840817600007</v>
      </c>
      <c r="I8" s="10">
        <f>H8*104.3%</f>
        <v>457.27039972756802</v>
      </c>
      <c r="J8" s="22">
        <f>I8/D8*100</f>
        <v>165.79782441173606</v>
      </c>
    </row>
    <row r="9" spans="1:10" s="17" customFormat="1">
      <c r="A9" s="20" t="s">
        <v>31</v>
      </c>
      <c r="B9" s="20"/>
      <c r="C9" s="8" t="s">
        <v>47</v>
      </c>
      <c r="D9" s="10">
        <f t="shared" ref="D9:I9" si="1">D8/C8*100</f>
        <v>88.967741935483886</v>
      </c>
      <c r="E9" s="10">
        <f t="shared" si="1"/>
        <v>138.50616388687453</v>
      </c>
      <c r="F9" s="10">
        <f t="shared" si="1"/>
        <v>105.4</v>
      </c>
      <c r="G9" s="10">
        <f t="shared" si="1"/>
        <v>104.4</v>
      </c>
      <c r="H9" s="10">
        <f t="shared" si="1"/>
        <v>104.3</v>
      </c>
      <c r="I9" s="10">
        <f t="shared" si="1"/>
        <v>104.3</v>
      </c>
      <c r="J9" s="22"/>
    </row>
    <row r="10" spans="1:10" ht="33" customHeight="1">
      <c r="A10" s="9" t="s">
        <v>53</v>
      </c>
      <c r="B10" s="21" t="s">
        <v>7</v>
      </c>
      <c r="C10" s="8" t="s">
        <v>47</v>
      </c>
      <c r="D10" s="8" t="s">
        <v>47</v>
      </c>
      <c r="E10" s="8" t="s">
        <v>47</v>
      </c>
      <c r="F10" s="8" t="s">
        <v>47</v>
      </c>
      <c r="G10" s="8" t="s">
        <v>47</v>
      </c>
      <c r="H10" s="8" t="s">
        <v>47</v>
      </c>
      <c r="I10" s="8" t="s">
        <v>47</v>
      </c>
      <c r="J10" s="8" t="s">
        <v>47</v>
      </c>
    </row>
    <row r="11" spans="1:10">
      <c r="A11" s="20" t="s">
        <v>31</v>
      </c>
      <c r="B11" s="21"/>
      <c r="C11" s="8" t="s">
        <v>47</v>
      </c>
      <c r="D11" s="8" t="s">
        <v>47</v>
      </c>
      <c r="E11" s="8" t="s">
        <v>47</v>
      </c>
      <c r="F11" s="8" t="s">
        <v>47</v>
      </c>
      <c r="G11" s="8" t="s">
        <v>47</v>
      </c>
      <c r="H11" s="8" t="s">
        <v>47</v>
      </c>
      <c r="I11" s="8" t="s">
        <v>47</v>
      </c>
      <c r="J11" s="22"/>
    </row>
    <row r="12" spans="1:10" ht="31.5">
      <c r="A12" s="9" t="s">
        <v>54</v>
      </c>
      <c r="B12" s="21" t="s">
        <v>7</v>
      </c>
      <c r="C12" s="8" t="s">
        <v>47</v>
      </c>
      <c r="D12" s="8" t="s">
        <v>47</v>
      </c>
      <c r="E12" s="8" t="s">
        <v>47</v>
      </c>
      <c r="F12" s="8" t="s">
        <v>47</v>
      </c>
      <c r="G12" s="8" t="s">
        <v>47</v>
      </c>
      <c r="H12" s="8" t="s">
        <v>47</v>
      </c>
      <c r="I12" s="8" t="s">
        <v>47</v>
      </c>
      <c r="J12" s="8" t="s">
        <v>47</v>
      </c>
    </row>
    <row r="13" spans="1:10">
      <c r="A13" s="20" t="s">
        <v>31</v>
      </c>
      <c r="B13" s="21"/>
      <c r="C13" s="8" t="s">
        <v>47</v>
      </c>
      <c r="D13" s="8" t="s">
        <v>47</v>
      </c>
      <c r="E13" s="8" t="s">
        <v>47</v>
      </c>
      <c r="F13" s="8" t="s">
        <v>47</v>
      </c>
      <c r="G13" s="8" t="s">
        <v>47</v>
      </c>
      <c r="H13" s="8" t="s">
        <v>47</v>
      </c>
      <c r="I13" s="8" t="s">
        <v>47</v>
      </c>
      <c r="J13" s="22"/>
    </row>
    <row r="14" spans="1:10">
      <c r="A14" s="20" t="s">
        <v>32</v>
      </c>
      <c r="B14" s="21" t="s">
        <v>7</v>
      </c>
      <c r="C14" s="8" t="s">
        <v>47</v>
      </c>
      <c r="D14" s="8" t="s">
        <v>47</v>
      </c>
      <c r="E14" s="8" t="s">
        <v>47</v>
      </c>
      <c r="F14" s="8" t="s">
        <v>47</v>
      </c>
      <c r="G14" s="8" t="s">
        <v>47</v>
      </c>
      <c r="H14" s="8" t="s">
        <v>47</v>
      </c>
      <c r="I14" s="8" t="s">
        <v>47</v>
      </c>
      <c r="J14" s="8" t="s">
        <v>47</v>
      </c>
    </row>
    <row r="15" spans="1:10">
      <c r="A15" s="20" t="s">
        <v>31</v>
      </c>
      <c r="B15" s="21"/>
      <c r="C15" s="8" t="s">
        <v>47</v>
      </c>
      <c r="D15" s="8" t="s">
        <v>47</v>
      </c>
      <c r="E15" s="8" t="s">
        <v>47</v>
      </c>
      <c r="F15" s="8" t="s">
        <v>47</v>
      </c>
      <c r="G15" s="8" t="s">
        <v>47</v>
      </c>
      <c r="H15" s="8" t="s">
        <v>47</v>
      </c>
      <c r="I15" s="8" t="s">
        <v>47</v>
      </c>
      <c r="J15" s="22"/>
    </row>
    <row r="16" spans="1:10">
      <c r="A16" s="20" t="s">
        <v>33</v>
      </c>
      <c r="B16" s="21" t="s">
        <v>7</v>
      </c>
      <c r="C16" s="8" t="s">
        <v>47</v>
      </c>
      <c r="D16" s="8" t="s">
        <v>47</v>
      </c>
      <c r="E16" s="8" t="s">
        <v>47</v>
      </c>
      <c r="F16" s="8" t="s">
        <v>47</v>
      </c>
      <c r="G16" s="8" t="s">
        <v>47</v>
      </c>
      <c r="H16" s="8" t="s">
        <v>47</v>
      </c>
      <c r="I16" s="8" t="s">
        <v>47</v>
      </c>
      <c r="J16" s="8" t="s">
        <v>47</v>
      </c>
    </row>
    <row r="17" spans="1:10">
      <c r="A17" s="20" t="s">
        <v>31</v>
      </c>
      <c r="B17" s="21"/>
      <c r="C17" s="8" t="s">
        <v>47</v>
      </c>
      <c r="D17" s="8" t="s">
        <v>47</v>
      </c>
      <c r="E17" s="8" t="s">
        <v>47</v>
      </c>
      <c r="F17" s="8" t="s">
        <v>47</v>
      </c>
      <c r="G17" s="8" t="s">
        <v>47</v>
      </c>
      <c r="H17" s="8" t="s">
        <v>47</v>
      </c>
      <c r="I17" s="8" t="s">
        <v>47</v>
      </c>
      <c r="J17" s="22"/>
    </row>
    <row r="18" spans="1:10">
      <c r="A18" s="20" t="s">
        <v>34</v>
      </c>
      <c r="B18" s="21" t="s">
        <v>7</v>
      </c>
      <c r="C18" s="8" t="s">
        <v>47</v>
      </c>
      <c r="D18" s="8" t="s">
        <v>47</v>
      </c>
      <c r="E18" s="8" t="s">
        <v>47</v>
      </c>
      <c r="F18" s="8" t="s">
        <v>47</v>
      </c>
      <c r="G18" s="8" t="s">
        <v>47</v>
      </c>
      <c r="H18" s="8" t="s">
        <v>47</v>
      </c>
      <c r="I18" s="8" t="s">
        <v>47</v>
      </c>
      <c r="J18" s="8" t="s">
        <v>47</v>
      </c>
    </row>
    <row r="19" spans="1:10">
      <c r="A19" s="20" t="s">
        <v>31</v>
      </c>
      <c r="B19" s="21"/>
      <c r="C19" s="8" t="s">
        <v>47</v>
      </c>
      <c r="D19" s="8" t="s">
        <v>47</v>
      </c>
      <c r="E19" s="8" t="s">
        <v>47</v>
      </c>
      <c r="F19" s="8" t="s">
        <v>47</v>
      </c>
      <c r="G19" s="8" t="s">
        <v>47</v>
      </c>
      <c r="H19" s="8" t="s">
        <v>47</v>
      </c>
      <c r="I19" s="8" t="s">
        <v>47</v>
      </c>
      <c r="J19" s="22"/>
    </row>
    <row r="20" spans="1:10">
      <c r="A20" s="20" t="s">
        <v>35</v>
      </c>
      <c r="B20" s="21" t="s">
        <v>7</v>
      </c>
      <c r="C20" s="8" t="s">
        <v>47</v>
      </c>
      <c r="D20" s="8" t="s">
        <v>47</v>
      </c>
      <c r="E20" s="8" t="s">
        <v>47</v>
      </c>
      <c r="F20" s="8" t="s">
        <v>47</v>
      </c>
      <c r="G20" s="8" t="s">
        <v>47</v>
      </c>
      <c r="H20" s="8" t="s">
        <v>47</v>
      </c>
      <c r="I20" s="8" t="s">
        <v>47</v>
      </c>
      <c r="J20" s="8" t="s">
        <v>47</v>
      </c>
    </row>
    <row r="21" spans="1:10">
      <c r="A21" s="20" t="s">
        <v>31</v>
      </c>
      <c r="B21" s="21"/>
      <c r="C21" s="8" t="s">
        <v>47</v>
      </c>
      <c r="D21" s="8" t="s">
        <v>47</v>
      </c>
      <c r="E21" s="8" t="s">
        <v>47</v>
      </c>
      <c r="F21" s="8" t="s">
        <v>47</v>
      </c>
      <c r="G21" s="8" t="s">
        <v>47</v>
      </c>
      <c r="H21" s="8" t="s">
        <v>47</v>
      </c>
      <c r="I21" s="8" t="s">
        <v>47</v>
      </c>
      <c r="J21" s="22"/>
    </row>
    <row r="22" spans="1:10" ht="31.5">
      <c r="A22" s="9" t="s">
        <v>36</v>
      </c>
      <c r="B22" s="21" t="s">
        <v>7</v>
      </c>
      <c r="C22" s="8" t="s">
        <v>47</v>
      </c>
      <c r="D22" s="8" t="s">
        <v>47</v>
      </c>
      <c r="E22" s="8" t="s">
        <v>47</v>
      </c>
      <c r="F22" s="8" t="s">
        <v>47</v>
      </c>
      <c r="G22" s="8" t="s">
        <v>47</v>
      </c>
      <c r="H22" s="8" t="s">
        <v>47</v>
      </c>
      <c r="I22" s="8" t="s">
        <v>47</v>
      </c>
      <c r="J22" s="8" t="s">
        <v>47</v>
      </c>
    </row>
    <row r="23" spans="1:10">
      <c r="A23" s="20" t="s">
        <v>31</v>
      </c>
      <c r="B23" s="21"/>
      <c r="C23" s="8" t="s">
        <v>47</v>
      </c>
      <c r="D23" s="8" t="s">
        <v>47</v>
      </c>
      <c r="E23" s="8" t="s">
        <v>47</v>
      </c>
      <c r="F23" s="8" t="s">
        <v>47</v>
      </c>
      <c r="G23" s="8" t="s">
        <v>47</v>
      </c>
      <c r="H23" s="8" t="s">
        <v>47</v>
      </c>
      <c r="I23" s="8" t="s">
        <v>47</v>
      </c>
      <c r="J23" s="22"/>
    </row>
    <row r="24" spans="1:10">
      <c r="A24" s="20" t="s">
        <v>37</v>
      </c>
      <c r="B24" s="21" t="s">
        <v>7</v>
      </c>
      <c r="C24" s="8" t="s">
        <v>47</v>
      </c>
      <c r="D24" s="8" t="s">
        <v>47</v>
      </c>
      <c r="E24" s="8" t="s">
        <v>47</v>
      </c>
      <c r="F24" s="8" t="s">
        <v>47</v>
      </c>
      <c r="G24" s="8" t="s">
        <v>47</v>
      </c>
      <c r="H24" s="8" t="s">
        <v>47</v>
      </c>
      <c r="I24" s="8" t="s">
        <v>47</v>
      </c>
      <c r="J24" s="8" t="s">
        <v>47</v>
      </c>
    </row>
    <row r="25" spans="1:10">
      <c r="A25" s="20" t="s">
        <v>31</v>
      </c>
      <c r="B25" s="21"/>
      <c r="C25" s="8" t="s">
        <v>47</v>
      </c>
      <c r="D25" s="8" t="s">
        <v>47</v>
      </c>
      <c r="E25" s="8" t="s">
        <v>47</v>
      </c>
      <c r="F25" s="8" t="s">
        <v>47</v>
      </c>
      <c r="G25" s="8" t="s">
        <v>47</v>
      </c>
      <c r="H25" s="8" t="s">
        <v>47</v>
      </c>
      <c r="I25" s="8" t="s">
        <v>47</v>
      </c>
      <c r="J25" s="22"/>
    </row>
    <row r="26" spans="1:10">
      <c r="A26" s="20" t="s">
        <v>38</v>
      </c>
      <c r="B26" s="21" t="s">
        <v>39</v>
      </c>
      <c r="C26" s="8" t="s">
        <v>47</v>
      </c>
      <c r="D26" s="8" t="s">
        <v>47</v>
      </c>
      <c r="E26" s="8" t="s">
        <v>47</v>
      </c>
      <c r="F26" s="8" t="s">
        <v>47</v>
      </c>
      <c r="G26" s="8" t="s">
        <v>47</v>
      </c>
      <c r="H26" s="8" t="s">
        <v>47</v>
      </c>
      <c r="I26" s="8" t="s">
        <v>47</v>
      </c>
      <c r="J26" s="8" t="s">
        <v>47</v>
      </c>
    </row>
    <row r="27" spans="1:10">
      <c r="A27" s="20" t="s">
        <v>31</v>
      </c>
      <c r="B27" s="21"/>
      <c r="C27" s="8" t="s">
        <v>47</v>
      </c>
      <c r="D27" s="8" t="s">
        <v>47</v>
      </c>
      <c r="E27" s="8" t="s">
        <v>47</v>
      </c>
      <c r="F27" s="8" t="s">
        <v>47</v>
      </c>
      <c r="G27" s="8" t="s">
        <v>47</v>
      </c>
      <c r="H27" s="8" t="s">
        <v>47</v>
      </c>
      <c r="I27" s="8" t="s">
        <v>47</v>
      </c>
      <c r="J27" s="22"/>
    </row>
    <row r="28" spans="1:10">
      <c r="A28" s="20" t="s">
        <v>40</v>
      </c>
      <c r="B28" s="21" t="s">
        <v>41</v>
      </c>
      <c r="C28" s="8" t="s">
        <v>47</v>
      </c>
      <c r="D28" s="8" t="s">
        <v>47</v>
      </c>
      <c r="E28" s="8" t="s">
        <v>47</v>
      </c>
      <c r="F28" s="8" t="s">
        <v>47</v>
      </c>
      <c r="G28" s="8" t="s">
        <v>47</v>
      </c>
      <c r="H28" s="8" t="s">
        <v>47</v>
      </c>
      <c r="I28" s="8" t="s">
        <v>47</v>
      </c>
      <c r="J28" s="8" t="s">
        <v>47</v>
      </c>
    </row>
    <row r="29" spans="1:10">
      <c r="A29" s="20" t="s">
        <v>31</v>
      </c>
      <c r="B29" s="21"/>
      <c r="C29" s="8" t="s">
        <v>47</v>
      </c>
      <c r="D29" s="8" t="s">
        <v>47</v>
      </c>
      <c r="E29" s="8" t="s">
        <v>47</v>
      </c>
      <c r="F29" s="8" t="s">
        <v>47</v>
      </c>
      <c r="G29" s="8" t="s">
        <v>47</v>
      </c>
      <c r="H29" s="8" t="s">
        <v>47</v>
      </c>
      <c r="I29" s="8" t="s">
        <v>47</v>
      </c>
      <c r="J29" s="22"/>
    </row>
    <row r="30" spans="1:10">
      <c r="A30" s="20" t="s">
        <v>42</v>
      </c>
      <c r="B30" s="21" t="s">
        <v>43</v>
      </c>
      <c r="C30" s="8" t="s">
        <v>47</v>
      </c>
      <c r="D30" s="8" t="s">
        <v>47</v>
      </c>
      <c r="E30" s="8" t="s">
        <v>47</v>
      </c>
      <c r="F30" s="8" t="s">
        <v>47</v>
      </c>
      <c r="G30" s="8" t="s">
        <v>47</v>
      </c>
      <c r="H30" s="8" t="s">
        <v>47</v>
      </c>
      <c r="I30" s="8" t="s">
        <v>47</v>
      </c>
      <c r="J30" s="8" t="s">
        <v>47</v>
      </c>
    </row>
    <row r="31" spans="1:10">
      <c r="A31" s="20" t="s">
        <v>31</v>
      </c>
      <c r="B31" s="23"/>
      <c r="C31" s="8" t="s">
        <v>47</v>
      </c>
      <c r="D31" s="8" t="s">
        <v>47</v>
      </c>
      <c r="E31" s="8" t="s">
        <v>47</v>
      </c>
      <c r="F31" s="8" t="s">
        <v>47</v>
      </c>
      <c r="G31" s="8" t="s">
        <v>47</v>
      </c>
      <c r="H31" s="8" t="s">
        <v>47</v>
      </c>
      <c r="I31" s="8" t="s">
        <v>47</v>
      </c>
      <c r="J31" s="22"/>
    </row>
  </sheetData>
  <sheetProtection selectLockedCells="1" selectUnlockedCells="1"/>
  <mergeCells count="6">
    <mergeCell ref="A4:A5"/>
    <mergeCell ref="B4:B5"/>
    <mergeCell ref="C4:E4"/>
    <mergeCell ref="J4:J5"/>
    <mergeCell ref="A1:J1"/>
    <mergeCell ref="A2:J2"/>
  </mergeCells>
  <pageMargins left="0.78740157480314965" right="0.59055118110236227" top="1.1811023622047245" bottom="0.39370078740157483" header="0.51181102362204722" footer="0.51181102362204722"/>
  <pageSetup paperSize="9" scale="90" firstPageNumber="19" orientation="landscape" useFirstPageNumber="1" horizontalDpi="300" verticalDpi="300" r:id="rId1"/>
  <headerFooter alignWithMargins="0">
    <oddHeader>&amp;C&amp;"Times New Roman,обычный"&amp;P</oddHeader>
  </headerFooter>
  <ignoredErrors>
    <ignoredError sqref="F7:I7 F8:J8" formula="1"/>
    <ignoredError sqref="J11 J13 J15 J17 J19 J21 J23 J25 J2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1"/>
  <sheetViews>
    <sheetView view="pageBreakPreview" zoomScaleNormal="80" zoomScaleSheetLayoutView="100" workbookViewId="0">
      <selection activeCell="A4" sqref="A4:A5"/>
    </sheetView>
  </sheetViews>
  <sheetFormatPr defaultColWidth="9" defaultRowHeight="15.75"/>
  <cols>
    <col min="1" max="1" width="38.7109375" style="15" customWidth="1"/>
    <col min="2" max="4" width="11.7109375" style="15" customWidth="1"/>
    <col min="5" max="6" width="10.7109375" style="15" customWidth="1"/>
    <col min="7" max="9" width="11.7109375" style="15" customWidth="1"/>
    <col min="10" max="10" width="12.7109375" style="15" customWidth="1"/>
    <col min="11" max="16384" width="9" style="15"/>
  </cols>
  <sheetData>
    <row r="1" spans="1:10">
      <c r="A1" s="34" t="s">
        <v>27</v>
      </c>
      <c r="B1" s="34"/>
      <c r="C1" s="34"/>
      <c r="D1" s="34"/>
      <c r="E1" s="34"/>
      <c r="F1" s="34"/>
      <c r="G1" s="34"/>
      <c r="H1" s="34"/>
      <c r="I1" s="34"/>
      <c r="J1" s="34"/>
    </row>
    <row r="2" spans="1:10">
      <c r="A2" s="34" t="s">
        <v>44</v>
      </c>
      <c r="B2" s="34"/>
      <c r="C2" s="34"/>
      <c r="D2" s="34"/>
      <c r="E2" s="34"/>
      <c r="F2" s="34"/>
      <c r="G2" s="34"/>
      <c r="H2" s="34"/>
      <c r="I2" s="34"/>
      <c r="J2" s="34"/>
    </row>
    <row r="4" spans="1:10">
      <c r="A4" s="33" t="s">
        <v>0</v>
      </c>
      <c r="B4" s="30" t="s">
        <v>1</v>
      </c>
      <c r="C4" s="35" t="s">
        <v>50</v>
      </c>
      <c r="D4" s="35"/>
      <c r="E4" s="35"/>
      <c r="F4" s="18" t="s">
        <v>48</v>
      </c>
      <c r="G4" s="33" t="s">
        <v>49</v>
      </c>
      <c r="H4" s="33"/>
      <c r="I4" s="33"/>
      <c r="J4" s="30" t="s">
        <v>4</v>
      </c>
    </row>
    <row r="5" spans="1:10">
      <c r="A5" s="33"/>
      <c r="B5" s="30"/>
      <c r="C5" s="18">
        <v>2017</v>
      </c>
      <c r="D5" s="18">
        <v>2018</v>
      </c>
      <c r="E5" s="18">
        <v>2019</v>
      </c>
      <c r="F5" s="18">
        <v>2020</v>
      </c>
      <c r="G5" s="18">
        <v>2021</v>
      </c>
      <c r="H5" s="18">
        <v>2022</v>
      </c>
      <c r="I5" s="18">
        <v>2023</v>
      </c>
      <c r="J5" s="30"/>
    </row>
    <row r="6" spans="1:10">
      <c r="A6" s="20" t="s">
        <v>51</v>
      </c>
      <c r="B6" s="21" t="s">
        <v>7</v>
      </c>
      <c r="C6" s="10">
        <v>130.1</v>
      </c>
      <c r="D6" s="10">
        <v>0</v>
      </c>
      <c r="E6" s="10">
        <v>569.70000000000005</v>
      </c>
      <c r="F6" s="10">
        <f>E6*105.4%</f>
        <v>600.46380000000011</v>
      </c>
      <c r="G6" s="10">
        <f>F6*104.4%</f>
        <v>626.88420720000011</v>
      </c>
      <c r="H6" s="10">
        <f>G6*104.3%</f>
        <v>653.84022810960005</v>
      </c>
      <c r="I6" s="10">
        <f>H6*104.3%</f>
        <v>681.95535791831276</v>
      </c>
      <c r="J6" s="10" t="s">
        <v>47</v>
      </c>
    </row>
    <row r="7" spans="1:10">
      <c r="A7" s="20" t="s">
        <v>31</v>
      </c>
      <c r="B7" s="20"/>
      <c r="C7" s="10" t="s">
        <v>47</v>
      </c>
      <c r="D7" s="10">
        <f t="shared" ref="D7:I7" si="0">D6/C6*100</f>
        <v>0</v>
      </c>
      <c r="E7" s="10" t="s">
        <v>47</v>
      </c>
      <c r="F7" s="10">
        <f t="shared" si="0"/>
        <v>105.4</v>
      </c>
      <c r="G7" s="10">
        <f t="shared" si="0"/>
        <v>104.4</v>
      </c>
      <c r="H7" s="10">
        <f t="shared" si="0"/>
        <v>104.3</v>
      </c>
      <c r="I7" s="10">
        <f t="shared" si="0"/>
        <v>104.3</v>
      </c>
      <c r="J7" s="22"/>
    </row>
    <row r="8" spans="1:10" ht="31.5">
      <c r="A8" s="9" t="s">
        <v>52</v>
      </c>
      <c r="B8" s="21" t="s">
        <v>7</v>
      </c>
      <c r="C8" s="10">
        <v>0</v>
      </c>
      <c r="D8" s="10">
        <v>234.4</v>
      </c>
      <c r="E8" s="10">
        <v>41</v>
      </c>
      <c r="F8" s="10">
        <f>E8*105.4%</f>
        <v>43.213999999999999</v>
      </c>
      <c r="G8" s="10">
        <f>F8*104.4%</f>
        <v>45.115416000000003</v>
      </c>
      <c r="H8" s="10">
        <f>G8*104.3%</f>
        <v>47.055378888</v>
      </c>
      <c r="I8" s="10">
        <f>H8*104.3%</f>
        <v>49.078760180183998</v>
      </c>
      <c r="J8" s="22">
        <f>I8/D8*100</f>
        <v>20.93803761953242</v>
      </c>
    </row>
    <row r="9" spans="1:10">
      <c r="A9" s="20" t="s">
        <v>31</v>
      </c>
      <c r="B9" s="20"/>
      <c r="C9" s="10" t="s">
        <v>47</v>
      </c>
      <c r="D9" s="10" t="s">
        <v>47</v>
      </c>
      <c r="E9" s="10">
        <f t="shared" ref="E9:I9" si="1">E8/D8*100</f>
        <v>17.491467576791809</v>
      </c>
      <c r="F9" s="10">
        <f t="shared" si="1"/>
        <v>105.4</v>
      </c>
      <c r="G9" s="10">
        <f t="shared" si="1"/>
        <v>104.4</v>
      </c>
      <c r="H9" s="10">
        <f t="shared" si="1"/>
        <v>104.3</v>
      </c>
      <c r="I9" s="10">
        <f t="shared" si="1"/>
        <v>104.3</v>
      </c>
      <c r="J9" s="22"/>
    </row>
    <row r="10" spans="1:10" ht="47.25">
      <c r="A10" s="9" t="s">
        <v>53</v>
      </c>
      <c r="B10" s="21" t="s">
        <v>7</v>
      </c>
      <c r="C10" s="10" t="s">
        <v>47</v>
      </c>
      <c r="D10" s="10" t="s">
        <v>47</v>
      </c>
      <c r="E10" s="10" t="s">
        <v>47</v>
      </c>
      <c r="F10" s="10" t="s">
        <v>47</v>
      </c>
      <c r="G10" s="10" t="s">
        <v>47</v>
      </c>
      <c r="H10" s="10" t="s">
        <v>47</v>
      </c>
      <c r="I10" s="10" t="s">
        <v>47</v>
      </c>
      <c r="J10" s="10" t="s">
        <v>47</v>
      </c>
    </row>
    <row r="11" spans="1:10">
      <c r="A11" s="20" t="s">
        <v>31</v>
      </c>
      <c r="B11" s="21"/>
      <c r="C11" s="10" t="s">
        <v>47</v>
      </c>
      <c r="D11" s="10" t="s">
        <v>47</v>
      </c>
      <c r="E11" s="10" t="s">
        <v>47</v>
      </c>
      <c r="F11" s="10" t="s">
        <v>47</v>
      </c>
      <c r="G11" s="10" t="s">
        <v>47</v>
      </c>
      <c r="H11" s="10" t="s">
        <v>47</v>
      </c>
      <c r="I11" s="10" t="s">
        <v>47</v>
      </c>
      <c r="J11" s="22"/>
    </row>
    <row r="12" spans="1:10" ht="31.5">
      <c r="A12" s="9" t="s">
        <v>54</v>
      </c>
      <c r="B12" s="21" t="s">
        <v>7</v>
      </c>
      <c r="C12" s="10" t="s">
        <v>47</v>
      </c>
      <c r="D12" s="10" t="s">
        <v>47</v>
      </c>
      <c r="E12" s="10" t="s">
        <v>47</v>
      </c>
      <c r="F12" s="10" t="s">
        <v>47</v>
      </c>
      <c r="G12" s="10" t="s">
        <v>47</v>
      </c>
      <c r="H12" s="10" t="s">
        <v>47</v>
      </c>
      <c r="I12" s="10" t="s">
        <v>47</v>
      </c>
      <c r="J12" s="10" t="s">
        <v>47</v>
      </c>
    </row>
    <row r="13" spans="1:10">
      <c r="A13" s="20" t="s">
        <v>31</v>
      </c>
      <c r="B13" s="21"/>
      <c r="C13" s="10" t="s">
        <v>47</v>
      </c>
      <c r="D13" s="10" t="s">
        <v>47</v>
      </c>
      <c r="E13" s="10" t="s">
        <v>47</v>
      </c>
      <c r="F13" s="10" t="s">
        <v>47</v>
      </c>
      <c r="G13" s="10" t="s">
        <v>47</v>
      </c>
      <c r="H13" s="10" t="s">
        <v>47</v>
      </c>
      <c r="I13" s="10" t="s">
        <v>47</v>
      </c>
      <c r="J13" s="22"/>
    </row>
    <row r="14" spans="1:10">
      <c r="A14" s="20" t="s">
        <v>32</v>
      </c>
      <c r="B14" s="21" t="s">
        <v>7</v>
      </c>
      <c r="C14" s="10" t="s">
        <v>47</v>
      </c>
      <c r="D14" s="10" t="s">
        <v>47</v>
      </c>
      <c r="E14" s="10" t="s">
        <v>47</v>
      </c>
      <c r="F14" s="10" t="s">
        <v>47</v>
      </c>
      <c r="G14" s="10" t="s">
        <v>47</v>
      </c>
      <c r="H14" s="10" t="s">
        <v>47</v>
      </c>
      <c r="I14" s="10" t="s">
        <v>47</v>
      </c>
      <c r="J14" s="10" t="s">
        <v>47</v>
      </c>
    </row>
    <row r="15" spans="1:10">
      <c r="A15" s="20" t="s">
        <v>31</v>
      </c>
      <c r="B15" s="21"/>
      <c r="C15" s="10" t="s">
        <v>47</v>
      </c>
      <c r="D15" s="10" t="s">
        <v>47</v>
      </c>
      <c r="E15" s="10" t="s">
        <v>47</v>
      </c>
      <c r="F15" s="10" t="s">
        <v>47</v>
      </c>
      <c r="G15" s="10" t="s">
        <v>47</v>
      </c>
      <c r="H15" s="10" t="s">
        <v>47</v>
      </c>
      <c r="I15" s="10" t="s">
        <v>47</v>
      </c>
      <c r="J15" s="22"/>
    </row>
    <row r="16" spans="1:10">
      <c r="A16" s="20" t="s">
        <v>33</v>
      </c>
      <c r="B16" s="21" t="s">
        <v>7</v>
      </c>
      <c r="C16" s="10" t="s">
        <v>47</v>
      </c>
      <c r="D16" s="10" t="s">
        <v>47</v>
      </c>
      <c r="E16" s="10" t="s">
        <v>47</v>
      </c>
      <c r="F16" s="10" t="s">
        <v>47</v>
      </c>
      <c r="G16" s="10" t="s">
        <v>47</v>
      </c>
      <c r="H16" s="10" t="s">
        <v>47</v>
      </c>
      <c r="I16" s="10" t="s">
        <v>47</v>
      </c>
      <c r="J16" s="10" t="s">
        <v>47</v>
      </c>
    </row>
    <row r="17" spans="1:10">
      <c r="A17" s="20" t="s">
        <v>31</v>
      </c>
      <c r="B17" s="21"/>
      <c r="C17" s="10" t="s">
        <v>47</v>
      </c>
      <c r="D17" s="10" t="s">
        <v>47</v>
      </c>
      <c r="E17" s="10" t="s">
        <v>47</v>
      </c>
      <c r="F17" s="10" t="s">
        <v>47</v>
      </c>
      <c r="G17" s="10" t="s">
        <v>47</v>
      </c>
      <c r="H17" s="10" t="s">
        <v>47</v>
      </c>
      <c r="I17" s="10" t="s">
        <v>47</v>
      </c>
      <c r="J17" s="22"/>
    </row>
    <row r="18" spans="1:10">
      <c r="A18" s="20" t="s">
        <v>34</v>
      </c>
      <c r="B18" s="21" t="s">
        <v>7</v>
      </c>
      <c r="C18" s="10" t="s">
        <v>47</v>
      </c>
      <c r="D18" s="10" t="s">
        <v>47</v>
      </c>
      <c r="E18" s="10" t="s">
        <v>47</v>
      </c>
      <c r="F18" s="10" t="s">
        <v>47</v>
      </c>
      <c r="G18" s="10" t="s">
        <v>47</v>
      </c>
      <c r="H18" s="10" t="s">
        <v>47</v>
      </c>
      <c r="I18" s="10" t="s">
        <v>47</v>
      </c>
      <c r="J18" s="10" t="s">
        <v>47</v>
      </c>
    </row>
    <row r="19" spans="1:10">
      <c r="A19" s="20" t="s">
        <v>31</v>
      </c>
      <c r="B19" s="21"/>
      <c r="C19" s="10" t="s">
        <v>47</v>
      </c>
      <c r="D19" s="10" t="s">
        <v>47</v>
      </c>
      <c r="E19" s="10" t="s">
        <v>47</v>
      </c>
      <c r="F19" s="10" t="s">
        <v>47</v>
      </c>
      <c r="G19" s="10" t="s">
        <v>47</v>
      </c>
      <c r="H19" s="10" t="s">
        <v>47</v>
      </c>
      <c r="I19" s="10" t="s">
        <v>47</v>
      </c>
      <c r="J19" s="22"/>
    </row>
    <row r="20" spans="1:10">
      <c r="A20" s="20" t="s">
        <v>35</v>
      </c>
      <c r="B20" s="21" t="s">
        <v>7</v>
      </c>
      <c r="C20" s="10" t="s">
        <v>47</v>
      </c>
      <c r="D20" s="10" t="s">
        <v>47</v>
      </c>
      <c r="E20" s="10" t="s">
        <v>47</v>
      </c>
      <c r="F20" s="10" t="s">
        <v>47</v>
      </c>
      <c r="G20" s="10" t="s">
        <v>47</v>
      </c>
      <c r="H20" s="10" t="s">
        <v>47</v>
      </c>
      <c r="I20" s="10" t="s">
        <v>47</v>
      </c>
      <c r="J20" s="10" t="s">
        <v>47</v>
      </c>
    </row>
    <row r="21" spans="1:10">
      <c r="A21" s="20" t="s">
        <v>31</v>
      </c>
      <c r="B21" s="21"/>
      <c r="C21" s="10" t="s">
        <v>47</v>
      </c>
      <c r="D21" s="10" t="s">
        <v>47</v>
      </c>
      <c r="E21" s="10" t="s">
        <v>47</v>
      </c>
      <c r="F21" s="10" t="s">
        <v>47</v>
      </c>
      <c r="G21" s="10" t="s">
        <v>47</v>
      </c>
      <c r="H21" s="10" t="s">
        <v>47</v>
      </c>
      <c r="I21" s="10" t="s">
        <v>47</v>
      </c>
      <c r="J21" s="22"/>
    </row>
    <row r="22" spans="1:10" ht="31.5">
      <c r="A22" s="9" t="s">
        <v>36</v>
      </c>
      <c r="B22" s="21" t="s">
        <v>7</v>
      </c>
      <c r="C22" s="10" t="s">
        <v>47</v>
      </c>
      <c r="D22" s="10" t="s">
        <v>47</v>
      </c>
      <c r="E22" s="10" t="s">
        <v>47</v>
      </c>
      <c r="F22" s="10" t="s">
        <v>47</v>
      </c>
      <c r="G22" s="10" t="s">
        <v>47</v>
      </c>
      <c r="H22" s="10" t="s">
        <v>47</v>
      </c>
      <c r="I22" s="10" t="s">
        <v>47</v>
      </c>
      <c r="J22" s="10" t="s">
        <v>47</v>
      </c>
    </row>
    <row r="23" spans="1:10">
      <c r="A23" s="20" t="s">
        <v>31</v>
      </c>
      <c r="B23" s="21"/>
      <c r="C23" s="10" t="s">
        <v>47</v>
      </c>
      <c r="D23" s="10" t="s">
        <v>47</v>
      </c>
      <c r="E23" s="10" t="s">
        <v>47</v>
      </c>
      <c r="F23" s="10" t="s">
        <v>47</v>
      </c>
      <c r="G23" s="10" t="s">
        <v>47</v>
      </c>
      <c r="H23" s="10" t="s">
        <v>47</v>
      </c>
      <c r="I23" s="10" t="s">
        <v>47</v>
      </c>
      <c r="J23" s="22"/>
    </row>
    <row r="24" spans="1:10">
      <c r="A24" s="20" t="s">
        <v>37</v>
      </c>
      <c r="B24" s="21" t="s">
        <v>7</v>
      </c>
      <c r="C24" s="10" t="s">
        <v>47</v>
      </c>
      <c r="D24" s="10" t="s">
        <v>47</v>
      </c>
      <c r="E24" s="10" t="s">
        <v>47</v>
      </c>
      <c r="F24" s="10" t="s">
        <v>47</v>
      </c>
      <c r="G24" s="10" t="s">
        <v>47</v>
      </c>
      <c r="H24" s="10" t="s">
        <v>47</v>
      </c>
      <c r="I24" s="10" t="s">
        <v>47</v>
      </c>
      <c r="J24" s="10" t="s">
        <v>47</v>
      </c>
    </row>
    <row r="25" spans="1:10">
      <c r="A25" s="20" t="s">
        <v>31</v>
      </c>
      <c r="B25" s="21"/>
      <c r="C25" s="10" t="s">
        <v>47</v>
      </c>
      <c r="D25" s="10" t="s">
        <v>47</v>
      </c>
      <c r="E25" s="10" t="s">
        <v>47</v>
      </c>
      <c r="F25" s="10" t="s">
        <v>47</v>
      </c>
      <c r="G25" s="10" t="s">
        <v>47</v>
      </c>
      <c r="H25" s="10" t="s">
        <v>47</v>
      </c>
      <c r="I25" s="10" t="s">
        <v>47</v>
      </c>
      <c r="J25" s="22"/>
    </row>
    <row r="26" spans="1:10">
      <c r="A26" s="20" t="s">
        <v>38</v>
      </c>
      <c r="B26" s="21" t="s">
        <v>39</v>
      </c>
      <c r="C26" s="10" t="s">
        <v>47</v>
      </c>
      <c r="D26" s="10" t="s">
        <v>47</v>
      </c>
      <c r="E26" s="10" t="s">
        <v>47</v>
      </c>
      <c r="F26" s="10" t="s">
        <v>47</v>
      </c>
      <c r="G26" s="10" t="s">
        <v>47</v>
      </c>
      <c r="H26" s="10" t="s">
        <v>47</v>
      </c>
      <c r="I26" s="10" t="s">
        <v>47</v>
      </c>
      <c r="J26" s="10" t="s">
        <v>47</v>
      </c>
    </row>
    <row r="27" spans="1:10">
      <c r="A27" s="20" t="s">
        <v>31</v>
      </c>
      <c r="B27" s="21"/>
      <c r="C27" s="10" t="s">
        <v>47</v>
      </c>
      <c r="D27" s="10" t="s">
        <v>47</v>
      </c>
      <c r="E27" s="10" t="s">
        <v>47</v>
      </c>
      <c r="F27" s="10" t="s">
        <v>47</v>
      </c>
      <c r="G27" s="10" t="s">
        <v>47</v>
      </c>
      <c r="H27" s="10" t="s">
        <v>47</v>
      </c>
      <c r="I27" s="10" t="s">
        <v>47</v>
      </c>
      <c r="J27" s="22"/>
    </row>
    <row r="28" spans="1:10">
      <c r="A28" s="20" t="s">
        <v>40</v>
      </c>
      <c r="B28" s="21" t="s">
        <v>41</v>
      </c>
      <c r="C28" s="10" t="s">
        <v>47</v>
      </c>
      <c r="D28" s="10" t="s">
        <v>47</v>
      </c>
      <c r="E28" s="10" t="s">
        <v>47</v>
      </c>
      <c r="F28" s="10" t="s">
        <v>47</v>
      </c>
      <c r="G28" s="10" t="s">
        <v>47</v>
      </c>
      <c r="H28" s="10" t="s">
        <v>47</v>
      </c>
      <c r="I28" s="10" t="s">
        <v>47</v>
      </c>
      <c r="J28" s="10" t="s">
        <v>47</v>
      </c>
    </row>
    <row r="29" spans="1:10">
      <c r="A29" s="20" t="s">
        <v>31</v>
      </c>
      <c r="B29" s="21"/>
      <c r="C29" s="10" t="s">
        <v>47</v>
      </c>
      <c r="D29" s="10" t="s">
        <v>47</v>
      </c>
      <c r="E29" s="10" t="s">
        <v>47</v>
      </c>
      <c r="F29" s="10" t="s">
        <v>47</v>
      </c>
      <c r="G29" s="10" t="s">
        <v>47</v>
      </c>
      <c r="H29" s="10" t="s">
        <v>47</v>
      </c>
      <c r="I29" s="10" t="s">
        <v>47</v>
      </c>
      <c r="J29" s="22"/>
    </row>
    <row r="30" spans="1:10">
      <c r="A30" s="20" t="s">
        <v>42</v>
      </c>
      <c r="B30" s="21" t="s">
        <v>43</v>
      </c>
      <c r="C30" s="10" t="s">
        <v>47</v>
      </c>
      <c r="D30" s="10" t="s">
        <v>47</v>
      </c>
      <c r="E30" s="10" t="s">
        <v>47</v>
      </c>
      <c r="F30" s="10" t="s">
        <v>47</v>
      </c>
      <c r="G30" s="10" t="s">
        <v>47</v>
      </c>
      <c r="H30" s="10" t="s">
        <v>47</v>
      </c>
      <c r="I30" s="10" t="s">
        <v>47</v>
      </c>
      <c r="J30" s="10" t="s">
        <v>47</v>
      </c>
    </row>
    <row r="31" spans="1:10">
      <c r="A31" s="20" t="s">
        <v>31</v>
      </c>
      <c r="B31" s="23"/>
      <c r="C31" s="10" t="s">
        <v>47</v>
      </c>
      <c r="D31" s="10" t="s">
        <v>47</v>
      </c>
      <c r="E31" s="10" t="s">
        <v>47</v>
      </c>
      <c r="F31" s="10" t="s">
        <v>47</v>
      </c>
      <c r="G31" s="10" t="s">
        <v>47</v>
      </c>
      <c r="H31" s="10" t="s">
        <v>47</v>
      </c>
      <c r="I31" s="10" t="s">
        <v>47</v>
      </c>
      <c r="J31" s="22"/>
    </row>
  </sheetData>
  <sheetProtection selectLockedCells="1" selectUnlockedCells="1"/>
  <mergeCells count="7">
    <mergeCell ref="A1:J1"/>
    <mergeCell ref="A2:J2"/>
    <mergeCell ref="A4:A5"/>
    <mergeCell ref="B4:B5"/>
    <mergeCell ref="C4:E4"/>
    <mergeCell ref="J4:J5"/>
    <mergeCell ref="G4:I4"/>
  </mergeCells>
  <pageMargins left="0.78740157480314965" right="0.59055118110236227" top="1.1811023622047245" bottom="0.39370078740157483" header="0.51181102362204722" footer="0.51181102362204722"/>
  <pageSetup paperSize="9" scale="87" firstPageNumber="20" orientation="landscape" useFirstPageNumber="1" horizontalDpi="300" verticalDpi="300" r:id="rId1"/>
  <headerFooter alignWithMargins="0">
    <oddHeader>&amp;C&amp;"Times New Roman,обычный"&amp;P</oddHeader>
  </headerFooter>
  <ignoredErrors>
    <ignoredError sqref="F7:I7 F8:I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1"/>
  <sheetViews>
    <sheetView view="pageBreakPreview" topLeftCell="A4" zoomScaleSheetLayoutView="100" workbookViewId="0">
      <selection activeCell="A16" sqref="A16"/>
    </sheetView>
  </sheetViews>
  <sheetFormatPr defaultColWidth="9" defaultRowHeight="15.75"/>
  <cols>
    <col min="1" max="1" width="40.7109375" style="15" customWidth="1"/>
    <col min="2" max="2" width="11.7109375" style="15" customWidth="1"/>
    <col min="3" max="3" width="11.5703125" style="15" customWidth="1"/>
    <col min="4" max="4" width="13.140625" style="15" customWidth="1"/>
    <col min="5" max="6" width="10.7109375" style="15" customWidth="1"/>
    <col min="7" max="9" width="11.7109375" style="15" customWidth="1"/>
    <col min="10" max="10" width="13" style="15" customWidth="1"/>
    <col min="11" max="16384" width="9" style="15"/>
  </cols>
  <sheetData>
    <row r="1" spans="1:10">
      <c r="A1" s="34" t="s">
        <v>27</v>
      </c>
      <c r="B1" s="34"/>
      <c r="C1" s="34"/>
      <c r="D1" s="34"/>
      <c r="E1" s="34"/>
      <c r="F1" s="34"/>
      <c r="G1" s="34"/>
      <c r="H1" s="34"/>
      <c r="I1" s="34"/>
      <c r="J1" s="34"/>
    </row>
    <row r="2" spans="1:10">
      <c r="A2" s="34" t="s">
        <v>45</v>
      </c>
      <c r="B2" s="34"/>
      <c r="C2" s="34"/>
      <c r="D2" s="34"/>
      <c r="E2" s="34"/>
      <c r="F2" s="34"/>
      <c r="G2" s="34"/>
      <c r="H2" s="34"/>
      <c r="I2" s="34"/>
      <c r="J2" s="34"/>
    </row>
    <row r="4" spans="1:10">
      <c r="A4" s="33" t="s">
        <v>0</v>
      </c>
      <c r="B4" s="30" t="s">
        <v>1</v>
      </c>
      <c r="C4" s="35" t="s">
        <v>29</v>
      </c>
      <c r="D4" s="35"/>
      <c r="E4" s="35"/>
      <c r="F4" s="18" t="s">
        <v>2</v>
      </c>
      <c r="G4" s="18" t="s">
        <v>30</v>
      </c>
      <c r="H4" s="19"/>
      <c r="I4" s="19"/>
      <c r="J4" s="30" t="s">
        <v>4</v>
      </c>
    </row>
    <row r="5" spans="1:10">
      <c r="A5" s="33"/>
      <c r="B5" s="30"/>
      <c r="C5" s="18">
        <v>2017</v>
      </c>
      <c r="D5" s="18">
        <v>2018</v>
      </c>
      <c r="E5" s="18">
        <v>2019</v>
      </c>
      <c r="F5" s="18">
        <v>2020</v>
      </c>
      <c r="G5" s="18">
        <v>2021</v>
      </c>
      <c r="H5" s="18">
        <v>2022</v>
      </c>
      <c r="I5" s="18">
        <v>2023</v>
      </c>
      <c r="J5" s="30"/>
    </row>
    <row r="6" spans="1:10">
      <c r="A6" s="20" t="s">
        <v>51</v>
      </c>
      <c r="B6" s="21" t="s">
        <v>7</v>
      </c>
      <c r="C6" s="10" t="s">
        <v>47</v>
      </c>
      <c r="D6" s="10" t="s">
        <v>47</v>
      </c>
      <c r="E6" s="10" t="s">
        <v>47</v>
      </c>
      <c r="F6" s="10" t="s">
        <v>47</v>
      </c>
      <c r="G6" s="10" t="s">
        <v>47</v>
      </c>
      <c r="H6" s="10" t="s">
        <v>47</v>
      </c>
      <c r="I6" s="10" t="s">
        <v>47</v>
      </c>
      <c r="J6" s="10" t="s">
        <v>47</v>
      </c>
    </row>
    <row r="7" spans="1:10">
      <c r="A7" s="20" t="s">
        <v>31</v>
      </c>
      <c r="B7" s="20"/>
      <c r="C7" s="10" t="s">
        <v>47</v>
      </c>
      <c r="D7" s="10" t="s">
        <v>47</v>
      </c>
      <c r="E7" s="10" t="s">
        <v>47</v>
      </c>
      <c r="F7" s="10" t="s">
        <v>47</v>
      </c>
      <c r="G7" s="10" t="s">
        <v>47</v>
      </c>
      <c r="H7" s="10" t="s">
        <v>47</v>
      </c>
      <c r="I7" s="10" t="s">
        <v>47</v>
      </c>
      <c r="J7" s="10"/>
    </row>
    <row r="8" spans="1:10" ht="31.5">
      <c r="A8" s="9" t="s">
        <v>52</v>
      </c>
      <c r="B8" s="21" t="s">
        <v>7</v>
      </c>
      <c r="C8" s="10" t="s">
        <v>47</v>
      </c>
      <c r="D8" s="10" t="s">
        <v>47</v>
      </c>
      <c r="E8" s="10" t="s">
        <v>47</v>
      </c>
      <c r="F8" s="10" t="s">
        <v>47</v>
      </c>
      <c r="G8" s="10" t="s">
        <v>47</v>
      </c>
      <c r="H8" s="10" t="s">
        <v>47</v>
      </c>
      <c r="I8" s="10" t="s">
        <v>47</v>
      </c>
      <c r="J8" s="10" t="s">
        <v>47</v>
      </c>
    </row>
    <row r="9" spans="1:10">
      <c r="A9" s="20" t="s">
        <v>31</v>
      </c>
      <c r="B9" s="20"/>
      <c r="C9" s="10" t="s">
        <v>47</v>
      </c>
      <c r="D9" s="10" t="s">
        <v>47</v>
      </c>
      <c r="E9" s="10" t="s">
        <v>47</v>
      </c>
      <c r="F9" s="10" t="s">
        <v>47</v>
      </c>
      <c r="G9" s="10" t="s">
        <v>47</v>
      </c>
      <c r="H9" s="10" t="s">
        <v>47</v>
      </c>
      <c r="I9" s="10" t="s">
        <v>47</v>
      </c>
      <c r="J9" s="10"/>
    </row>
    <row r="10" spans="1:10" ht="31.5">
      <c r="A10" s="9" t="s">
        <v>53</v>
      </c>
      <c r="B10" s="21" t="s">
        <v>7</v>
      </c>
      <c r="C10" s="10" t="s">
        <v>47</v>
      </c>
      <c r="D10" s="10" t="s">
        <v>47</v>
      </c>
      <c r="E10" s="10" t="s">
        <v>47</v>
      </c>
      <c r="F10" s="10" t="s">
        <v>47</v>
      </c>
      <c r="G10" s="10" t="s">
        <v>47</v>
      </c>
      <c r="H10" s="10" t="s">
        <v>47</v>
      </c>
      <c r="I10" s="10" t="s">
        <v>47</v>
      </c>
      <c r="J10" s="10" t="s">
        <v>47</v>
      </c>
    </row>
    <row r="11" spans="1:10">
      <c r="A11" s="20" t="s">
        <v>31</v>
      </c>
      <c r="B11" s="21"/>
      <c r="C11" s="10" t="s">
        <v>47</v>
      </c>
      <c r="D11" s="10" t="s">
        <v>47</v>
      </c>
      <c r="E11" s="10" t="s">
        <v>47</v>
      </c>
      <c r="F11" s="10" t="s">
        <v>47</v>
      </c>
      <c r="G11" s="10" t="s">
        <v>47</v>
      </c>
      <c r="H11" s="10" t="s">
        <v>47</v>
      </c>
      <c r="I11" s="10" t="s">
        <v>47</v>
      </c>
      <c r="J11" s="10"/>
    </row>
    <row r="12" spans="1:10" ht="31.5">
      <c r="A12" s="9" t="s">
        <v>56</v>
      </c>
      <c r="B12" s="21" t="s">
        <v>7</v>
      </c>
      <c r="C12" s="10" t="s">
        <v>47</v>
      </c>
      <c r="D12" s="10" t="s">
        <v>47</v>
      </c>
      <c r="E12" s="10" t="s">
        <v>47</v>
      </c>
      <c r="F12" s="10" t="s">
        <v>47</v>
      </c>
      <c r="G12" s="10" t="s">
        <v>47</v>
      </c>
      <c r="H12" s="10" t="s">
        <v>47</v>
      </c>
      <c r="I12" s="10" t="s">
        <v>47</v>
      </c>
      <c r="J12" s="10" t="s">
        <v>47</v>
      </c>
    </row>
    <row r="13" spans="1:10">
      <c r="A13" s="20" t="s">
        <v>31</v>
      </c>
      <c r="B13" s="21"/>
      <c r="C13" s="10" t="s">
        <v>47</v>
      </c>
      <c r="D13" s="10" t="s">
        <v>47</v>
      </c>
      <c r="E13" s="10" t="s">
        <v>47</v>
      </c>
      <c r="F13" s="10" t="s">
        <v>47</v>
      </c>
      <c r="G13" s="10" t="s">
        <v>47</v>
      </c>
      <c r="H13" s="10" t="s">
        <v>47</v>
      </c>
      <c r="I13" s="10" t="s">
        <v>47</v>
      </c>
      <c r="J13" s="10"/>
    </row>
    <row r="14" spans="1:10">
      <c r="A14" s="20" t="s">
        <v>32</v>
      </c>
      <c r="B14" s="21" t="s">
        <v>7</v>
      </c>
      <c r="C14" s="10">
        <v>1243.5999999999999</v>
      </c>
      <c r="D14" s="10">
        <v>455.5</v>
      </c>
      <c r="E14" s="10">
        <v>501.7</v>
      </c>
      <c r="F14" s="10">
        <f>E14*105.4%</f>
        <v>528.79179999999997</v>
      </c>
      <c r="G14" s="10">
        <f>F14*104.4%</f>
        <v>552.05863920000002</v>
      </c>
      <c r="H14" s="10">
        <f>G14*104.3%</f>
        <v>575.79716068559992</v>
      </c>
      <c r="I14" s="10">
        <f>H14*104.3%</f>
        <v>600.55643859508064</v>
      </c>
      <c r="J14" s="10">
        <f>I14/D14*100</f>
        <v>131.84554085512198</v>
      </c>
    </row>
    <row r="15" spans="1:10">
      <c r="A15" s="20" t="s">
        <v>31</v>
      </c>
      <c r="B15" s="21"/>
      <c r="C15" s="10" t="s">
        <v>47</v>
      </c>
      <c r="D15" s="10">
        <f t="shared" ref="D15:I15" si="0">D14/C14*100</f>
        <v>36.62753296880026</v>
      </c>
      <c r="E15" s="10">
        <f t="shared" si="0"/>
        <v>110.14270032930844</v>
      </c>
      <c r="F15" s="10">
        <f t="shared" si="0"/>
        <v>105.4</v>
      </c>
      <c r="G15" s="10">
        <f t="shared" si="0"/>
        <v>104.4</v>
      </c>
      <c r="H15" s="10">
        <f t="shared" si="0"/>
        <v>104.3</v>
      </c>
      <c r="I15" s="10">
        <f t="shared" si="0"/>
        <v>104.3</v>
      </c>
      <c r="J15" s="10"/>
    </row>
    <row r="16" spans="1:10">
      <c r="A16" s="20" t="s">
        <v>33</v>
      </c>
      <c r="B16" s="21" t="s">
        <v>7</v>
      </c>
      <c r="C16" s="10">
        <v>3484.8</v>
      </c>
      <c r="D16" s="10">
        <v>2484</v>
      </c>
      <c r="E16" s="10">
        <v>2452.6</v>
      </c>
      <c r="F16" s="10">
        <f>E16*105.4%</f>
        <v>2585.0403999999999</v>
      </c>
      <c r="G16" s="10">
        <f>F16*104.4%</f>
        <v>2698.7821776000001</v>
      </c>
      <c r="H16" s="10">
        <f>G16*104.3%</f>
        <v>2814.8298112367997</v>
      </c>
      <c r="I16" s="10">
        <f>H16*104.3%</f>
        <v>2935.8674931199821</v>
      </c>
      <c r="J16" s="10">
        <f>I16/D16*100</f>
        <v>118.19112291143246</v>
      </c>
    </row>
    <row r="17" spans="1:10">
      <c r="A17" s="20" t="s">
        <v>31</v>
      </c>
      <c r="B17" s="21"/>
      <c r="C17" s="10" t="s">
        <v>47</v>
      </c>
      <c r="D17" s="10">
        <f t="shared" ref="D17:I17" si="1">D16/C16*100</f>
        <v>71.280991735537185</v>
      </c>
      <c r="E17" s="10">
        <f t="shared" si="1"/>
        <v>98.735909822866347</v>
      </c>
      <c r="F17" s="10">
        <f t="shared" si="1"/>
        <v>105.4</v>
      </c>
      <c r="G17" s="10">
        <f t="shared" si="1"/>
        <v>104.4</v>
      </c>
      <c r="H17" s="10">
        <f t="shared" si="1"/>
        <v>104.3</v>
      </c>
      <c r="I17" s="10">
        <f t="shared" si="1"/>
        <v>104.3</v>
      </c>
      <c r="J17" s="10"/>
    </row>
    <row r="18" spans="1:10">
      <c r="A18" s="20" t="s">
        <v>34</v>
      </c>
      <c r="B18" s="21" t="s">
        <v>7</v>
      </c>
      <c r="C18" s="10">
        <v>2979</v>
      </c>
      <c r="D18" s="10">
        <v>1917.2</v>
      </c>
      <c r="E18" s="10">
        <v>1917.2</v>
      </c>
      <c r="F18" s="10">
        <f>E18*105.4%</f>
        <v>2020.7288000000001</v>
      </c>
      <c r="G18" s="10">
        <f>F18*104.4%</f>
        <v>2109.6408672000002</v>
      </c>
      <c r="H18" s="10">
        <f>G18*104.3%</f>
        <v>2200.3554244896</v>
      </c>
      <c r="I18" s="10">
        <f>H18*104.3%</f>
        <v>2294.9707077426524</v>
      </c>
      <c r="J18" s="10">
        <f>I18/D18*100</f>
        <v>119.70429312239999</v>
      </c>
    </row>
    <row r="19" spans="1:10">
      <c r="A19" s="20" t="s">
        <v>31</v>
      </c>
      <c r="B19" s="21"/>
      <c r="C19" s="10" t="s">
        <v>47</v>
      </c>
      <c r="D19" s="10">
        <f t="shared" ref="D19:I19" si="2">D18/C18*100</f>
        <v>64.357166834508234</v>
      </c>
      <c r="E19" s="10">
        <f t="shared" si="2"/>
        <v>100</v>
      </c>
      <c r="F19" s="10">
        <f t="shared" si="2"/>
        <v>105.4</v>
      </c>
      <c r="G19" s="10">
        <f t="shared" si="2"/>
        <v>104.4</v>
      </c>
      <c r="H19" s="10">
        <f t="shared" si="2"/>
        <v>104.3</v>
      </c>
      <c r="I19" s="10">
        <f t="shared" si="2"/>
        <v>104.3</v>
      </c>
      <c r="J19" s="10"/>
    </row>
    <row r="20" spans="1:10">
      <c r="A20" s="20" t="s">
        <v>35</v>
      </c>
      <c r="B20" s="21" t="s">
        <v>7</v>
      </c>
      <c r="C20" s="10">
        <v>58.6</v>
      </c>
      <c r="D20" s="10">
        <v>427</v>
      </c>
      <c r="E20" s="10">
        <v>427</v>
      </c>
      <c r="F20" s="10">
        <f>E20*105.4%</f>
        <v>450.05799999999999</v>
      </c>
      <c r="G20" s="10">
        <f>F20*104.4%</f>
        <v>469.86055199999998</v>
      </c>
      <c r="H20" s="10">
        <f>G20*104.3%</f>
        <v>490.06455573599993</v>
      </c>
      <c r="I20" s="10">
        <f>H20*104.3%</f>
        <v>511.13733163264789</v>
      </c>
      <c r="J20" s="10">
        <f>I20/D20*100</f>
        <v>119.70429312239996</v>
      </c>
    </row>
    <row r="21" spans="1:10">
      <c r="A21" s="20" t="s">
        <v>31</v>
      </c>
      <c r="B21" s="21"/>
      <c r="C21" s="10" t="s">
        <v>47</v>
      </c>
      <c r="D21" s="10">
        <f t="shared" ref="D21:I21" si="3">D20/C20*100</f>
        <v>728.66894197952217</v>
      </c>
      <c r="E21" s="10">
        <f t="shared" si="3"/>
        <v>100</v>
      </c>
      <c r="F21" s="10">
        <f t="shared" si="3"/>
        <v>105.4</v>
      </c>
      <c r="G21" s="10">
        <f t="shared" si="3"/>
        <v>104.4</v>
      </c>
      <c r="H21" s="10">
        <f t="shared" si="3"/>
        <v>104.3</v>
      </c>
      <c r="I21" s="10">
        <f t="shared" si="3"/>
        <v>104.3</v>
      </c>
      <c r="J21" s="10"/>
    </row>
    <row r="22" spans="1:10" ht="31.5">
      <c r="A22" s="9" t="s">
        <v>36</v>
      </c>
      <c r="B22" s="21" t="s">
        <v>7</v>
      </c>
      <c r="C22" s="10">
        <v>30.5</v>
      </c>
      <c r="D22" s="10">
        <v>67.7</v>
      </c>
      <c r="E22" s="10">
        <v>42.9</v>
      </c>
      <c r="F22" s="10">
        <f>E22*104.2%</f>
        <v>44.701799999999999</v>
      </c>
      <c r="G22" s="10">
        <f>F22*104%</f>
        <v>46.489871999999998</v>
      </c>
      <c r="H22" s="10">
        <f>G22*104.1%</f>
        <v>48.395956751999996</v>
      </c>
      <c r="I22" s="10">
        <f>H22*104.1%</f>
        <v>50.38019097883199</v>
      </c>
      <c r="J22" s="10">
        <f>I22/D22*100</f>
        <v>74.41682567035744</v>
      </c>
    </row>
    <row r="23" spans="1:10">
      <c r="A23" s="20" t="s">
        <v>31</v>
      </c>
      <c r="B23" s="21"/>
      <c r="C23" s="10" t="s">
        <v>47</v>
      </c>
      <c r="D23" s="10">
        <f t="shared" ref="D23:I23" si="4">D22/C22*100</f>
        <v>221.96721311475409</v>
      </c>
      <c r="E23" s="10">
        <f t="shared" si="4"/>
        <v>63.367799113737064</v>
      </c>
      <c r="F23" s="10">
        <f t="shared" si="4"/>
        <v>104.2</v>
      </c>
      <c r="G23" s="10">
        <f t="shared" si="4"/>
        <v>104</v>
      </c>
      <c r="H23" s="10">
        <f t="shared" si="4"/>
        <v>104.1</v>
      </c>
      <c r="I23" s="10">
        <f t="shared" si="4"/>
        <v>104.1</v>
      </c>
      <c r="J23" s="10"/>
    </row>
    <row r="24" spans="1:10">
      <c r="A24" s="20" t="s">
        <v>37</v>
      </c>
      <c r="B24" s="21" t="s">
        <v>7</v>
      </c>
      <c r="C24" s="10">
        <v>363.6</v>
      </c>
      <c r="D24" s="10">
        <v>397.9</v>
      </c>
      <c r="E24" s="10">
        <v>372.8</v>
      </c>
      <c r="F24" s="10">
        <f>E24*104.2%</f>
        <v>388.45760000000001</v>
      </c>
      <c r="G24" s="10">
        <f>F24*104%</f>
        <v>403.99590400000005</v>
      </c>
      <c r="H24" s="10">
        <f>G24*104.1%</f>
        <v>420.55973606400005</v>
      </c>
      <c r="I24" s="10">
        <f>H24*104.1%</f>
        <v>437.80268524262402</v>
      </c>
      <c r="J24" s="10">
        <f>I24/D24*100</f>
        <v>110.02831999060669</v>
      </c>
    </row>
    <row r="25" spans="1:10">
      <c r="A25" s="20" t="s">
        <v>31</v>
      </c>
      <c r="B25" s="21"/>
      <c r="C25" s="10" t="s">
        <v>47</v>
      </c>
      <c r="D25" s="10">
        <f t="shared" ref="D25:I25" si="5">D24/C24*100</f>
        <v>109.43344334433442</v>
      </c>
      <c r="E25" s="10">
        <f t="shared" si="5"/>
        <v>93.691882382508169</v>
      </c>
      <c r="F25" s="10">
        <f t="shared" si="5"/>
        <v>104.2</v>
      </c>
      <c r="G25" s="10">
        <f t="shared" si="5"/>
        <v>104</v>
      </c>
      <c r="H25" s="10">
        <f t="shared" si="5"/>
        <v>104.1</v>
      </c>
      <c r="I25" s="10">
        <f t="shared" si="5"/>
        <v>104.1</v>
      </c>
      <c r="J25" s="10"/>
    </row>
    <row r="26" spans="1:10">
      <c r="A26" s="20" t="s">
        <v>38</v>
      </c>
      <c r="B26" s="21" t="s">
        <v>39</v>
      </c>
      <c r="C26" s="10">
        <v>377</v>
      </c>
      <c r="D26" s="10">
        <v>419</v>
      </c>
      <c r="E26" s="10">
        <v>465</v>
      </c>
      <c r="F26" s="10">
        <f>E26*104.2%</f>
        <v>484.53000000000003</v>
      </c>
      <c r="G26" s="10">
        <f>F26*104%</f>
        <v>503.91120000000006</v>
      </c>
      <c r="H26" s="10">
        <f>G26*104.1%</f>
        <v>524.57155920000002</v>
      </c>
      <c r="I26" s="10">
        <f>H26*104.1%</f>
        <v>546.07899312719996</v>
      </c>
      <c r="J26" s="10">
        <f>I26/D26*100</f>
        <v>130.32911530482099</v>
      </c>
    </row>
    <row r="27" spans="1:10">
      <c r="A27" s="20" t="s">
        <v>31</v>
      </c>
      <c r="B27" s="21"/>
      <c r="C27" s="10" t="s">
        <v>47</v>
      </c>
      <c r="D27" s="10">
        <f t="shared" ref="D27:I27" si="6">D26/C26*100</f>
        <v>111.14058355437666</v>
      </c>
      <c r="E27" s="10">
        <f t="shared" si="6"/>
        <v>110.97852028639619</v>
      </c>
      <c r="F27" s="10">
        <f t="shared" si="6"/>
        <v>104.2</v>
      </c>
      <c r="G27" s="10">
        <f t="shared" si="6"/>
        <v>104</v>
      </c>
      <c r="H27" s="10">
        <f t="shared" si="6"/>
        <v>104.1</v>
      </c>
      <c r="I27" s="10">
        <f t="shared" si="6"/>
        <v>104.1</v>
      </c>
      <c r="J27" s="10"/>
    </row>
    <row r="28" spans="1:10">
      <c r="A28" s="20" t="s">
        <v>40</v>
      </c>
      <c r="B28" s="21" t="s">
        <v>41</v>
      </c>
      <c r="C28" s="10">
        <v>0</v>
      </c>
      <c r="D28" s="10">
        <v>0</v>
      </c>
      <c r="E28" s="10">
        <v>2</v>
      </c>
      <c r="F28" s="10">
        <f>E28*104.2%</f>
        <v>2.0840000000000001</v>
      </c>
      <c r="G28" s="10">
        <f>F28*104%</f>
        <v>2.16736</v>
      </c>
      <c r="H28" s="10">
        <f>G28*104.1%</f>
        <v>2.2562217599999999</v>
      </c>
      <c r="I28" s="10">
        <f>H28*104.1%</f>
        <v>2.3487268521599995</v>
      </c>
      <c r="J28" s="10" t="s">
        <v>47</v>
      </c>
    </row>
    <row r="29" spans="1:10">
      <c r="A29" s="20" t="s">
        <v>31</v>
      </c>
      <c r="B29" s="21"/>
      <c r="C29" s="10" t="s">
        <v>47</v>
      </c>
      <c r="D29" s="10" t="s">
        <v>47</v>
      </c>
      <c r="E29" s="10" t="s">
        <v>47</v>
      </c>
      <c r="F29" s="10">
        <v>104.2</v>
      </c>
      <c r="G29" s="10">
        <v>104</v>
      </c>
      <c r="H29" s="10">
        <v>104.1</v>
      </c>
      <c r="I29" s="10">
        <v>104.1</v>
      </c>
      <c r="J29" s="10"/>
    </row>
    <row r="30" spans="1:10">
      <c r="A30" s="20" t="s">
        <v>42</v>
      </c>
      <c r="B30" s="21" t="s">
        <v>43</v>
      </c>
      <c r="C30" s="10">
        <v>4282.3</v>
      </c>
      <c r="D30" s="10">
        <v>4346.5</v>
      </c>
      <c r="E30" s="10">
        <v>4433.5</v>
      </c>
      <c r="F30" s="10">
        <f>E30*104.9%</f>
        <v>4650.741500000001</v>
      </c>
      <c r="G30" s="10">
        <f>F30*104.2%</f>
        <v>4846.0726430000013</v>
      </c>
      <c r="H30" s="10">
        <f>G30*104.2%</f>
        <v>5049.607694006002</v>
      </c>
      <c r="I30" s="10">
        <f>H30*104%</f>
        <v>5251.592001766242</v>
      </c>
      <c r="J30" s="10">
        <f>I30/D30*100</f>
        <v>120.82346719811898</v>
      </c>
    </row>
    <row r="31" spans="1:10">
      <c r="A31" s="20" t="s">
        <v>31</v>
      </c>
      <c r="B31" s="23"/>
      <c r="C31" s="10" t="s">
        <v>47</v>
      </c>
      <c r="D31" s="10">
        <f>D30/C30*100</f>
        <v>101.49919435817201</v>
      </c>
      <c r="E31" s="10">
        <f>E30/D30*100</f>
        <v>102.00161049119983</v>
      </c>
      <c r="F31" s="10">
        <v>104.9</v>
      </c>
      <c r="G31" s="10">
        <v>104.2</v>
      </c>
      <c r="H31" s="10">
        <v>104.2</v>
      </c>
      <c r="I31" s="10">
        <v>104</v>
      </c>
      <c r="J31" s="10"/>
    </row>
  </sheetData>
  <sheetProtection selectLockedCells="1" selectUnlockedCells="1"/>
  <mergeCells count="6">
    <mergeCell ref="A4:A5"/>
    <mergeCell ref="B4:B5"/>
    <mergeCell ref="C4:E4"/>
    <mergeCell ref="J4:J5"/>
    <mergeCell ref="A1:J1"/>
    <mergeCell ref="A2:J2"/>
  </mergeCells>
  <pageMargins left="0.78740157480314965" right="0.59055118110236227" top="1.1811023622047245" bottom="0.39370078740157483" header="0.51181102362204722" footer="0.51181102362204722"/>
  <pageSetup paperSize="9" scale="90" firstPageNumber="21" orientation="landscape" useFirstPageNumber="1" horizontalDpi="300" verticalDpi="300" r:id="rId1"/>
  <headerFooter alignWithMargins="0">
    <oddHeader>&amp;C&amp;"Times New Roman,обычный"&amp;P</oddHeader>
  </headerFooter>
  <ignoredErrors>
    <ignoredError sqref="F15:I26 F27:I27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1"/>
  <sheetViews>
    <sheetView view="pageBreakPreview" zoomScaleSheetLayoutView="100" workbookViewId="0">
      <selection activeCell="A10" sqref="A10"/>
    </sheetView>
  </sheetViews>
  <sheetFormatPr defaultColWidth="9" defaultRowHeight="15.75"/>
  <cols>
    <col min="1" max="1" width="41.140625" style="15" customWidth="1"/>
    <col min="2" max="2" width="11.7109375" style="15" customWidth="1"/>
    <col min="3" max="4" width="13.85546875" style="15" customWidth="1"/>
    <col min="5" max="6" width="10.7109375" style="15" customWidth="1"/>
    <col min="7" max="9" width="11.7109375" style="15" customWidth="1"/>
    <col min="10" max="10" width="14.5703125" style="15" customWidth="1"/>
    <col min="11" max="16384" width="9" style="15"/>
  </cols>
  <sheetData>
    <row r="1" spans="1:10">
      <c r="A1" s="34" t="s">
        <v>27</v>
      </c>
      <c r="B1" s="34"/>
      <c r="C1" s="34"/>
      <c r="D1" s="34"/>
      <c r="E1" s="34"/>
      <c r="F1" s="34"/>
      <c r="G1" s="34"/>
      <c r="H1" s="34"/>
      <c r="I1" s="34"/>
      <c r="J1" s="34"/>
    </row>
    <row r="2" spans="1:10">
      <c r="A2" s="34" t="s">
        <v>46</v>
      </c>
      <c r="B2" s="34"/>
      <c r="C2" s="34"/>
      <c r="D2" s="34"/>
      <c r="E2" s="34"/>
      <c r="F2" s="34"/>
      <c r="G2" s="34"/>
      <c r="H2" s="34"/>
      <c r="I2" s="34"/>
      <c r="J2" s="34"/>
    </row>
    <row r="4" spans="1:10">
      <c r="A4" s="33" t="s">
        <v>0</v>
      </c>
      <c r="B4" s="30" t="s">
        <v>1</v>
      </c>
      <c r="C4" s="35" t="s">
        <v>50</v>
      </c>
      <c r="D4" s="35"/>
      <c r="E4" s="35"/>
      <c r="F4" s="18" t="s">
        <v>48</v>
      </c>
      <c r="G4" s="36" t="s">
        <v>49</v>
      </c>
      <c r="H4" s="37"/>
      <c r="I4" s="38"/>
      <c r="J4" s="30" t="s">
        <v>4</v>
      </c>
    </row>
    <row r="5" spans="1:10">
      <c r="A5" s="33"/>
      <c r="B5" s="30"/>
      <c r="C5" s="18">
        <v>2017</v>
      </c>
      <c r="D5" s="18">
        <v>2018</v>
      </c>
      <c r="E5" s="18">
        <v>2019</v>
      </c>
      <c r="F5" s="18">
        <v>2020</v>
      </c>
      <c r="G5" s="18">
        <v>2021</v>
      </c>
      <c r="H5" s="18">
        <v>2022</v>
      </c>
      <c r="I5" s="18">
        <v>2023</v>
      </c>
      <c r="J5" s="30"/>
    </row>
    <row r="6" spans="1:10">
      <c r="A6" s="20" t="s">
        <v>51</v>
      </c>
      <c r="B6" s="21" t="s">
        <v>7</v>
      </c>
      <c r="C6" s="10">
        <v>952.1</v>
      </c>
      <c r="D6" s="10">
        <v>560.6</v>
      </c>
      <c r="E6" s="10">
        <v>1477.3000000000002</v>
      </c>
      <c r="F6" s="10">
        <v>1557.0742</v>
      </c>
      <c r="G6" s="10">
        <v>1625.5854648000002</v>
      </c>
      <c r="H6" s="10">
        <v>1695.4856397864</v>
      </c>
      <c r="I6" s="10">
        <v>1768.391522297215</v>
      </c>
      <c r="J6" s="10">
        <v>315.44622231487961</v>
      </c>
    </row>
    <row r="7" spans="1:10">
      <c r="A7" s="20" t="s">
        <v>31</v>
      </c>
      <c r="B7" s="20"/>
      <c r="C7" s="8" t="s">
        <v>47</v>
      </c>
      <c r="D7" s="10">
        <v>58.880369709064176</v>
      </c>
      <c r="E7" s="10">
        <v>263.52122725651088</v>
      </c>
      <c r="F7" s="10">
        <v>105.39999999999998</v>
      </c>
      <c r="G7" s="10">
        <v>104.4</v>
      </c>
      <c r="H7" s="10">
        <v>104.3</v>
      </c>
      <c r="I7" s="10">
        <v>104.3</v>
      </c>
      <c r="J7" s="10"/>
    </row>
    <row r="8" spans="1:10" ht="31.5">
      <c r="A8" s="9" t="s">
        <v>52</v>
      </c>
      <c r="B8" s="21" t="s">
        <v>7</v>
      </c>
      <c r="C8" s="10">
        <v>310</v>
      </c>
      <c r="D8" s="10">
        <v>510.20000000000005</v>
      </c>
      <c r="E8" s="10">
        <v>423</v>
      </c>
      <c r="F8" s="10">
        <v>445.84200000000004</v>
      </c>
      <c r="G8" s="10">
        <v>465.45904800000005</v>
      </c>
      <c r="H8" s="10">
        <v>485.47378706400008</v>
      </c>
      <c r="I8" s="10">
        <v>506.34915990775204</v>
      </c>
      <c r="J8" s="10">
        <v>99.245229303753817</v>
      </c>
    </row>
    <row r="9" spans="1:10">
      <c r="A9" s="20" t="s">
        <v>31</v>
      </c>
      <c r="B9" s="20"/>
      <c r="C9" s="8" t="s">
        <v>47</v>
      </c>
      <c r="D9" s="10">
        <v>164.58064516129033</v>
      </c>
      <c r="E9" s="10">
        <v>82.908663269306146</v>
      </c>
      <c r="F9" s="10">
        <v>105.4</v>
      </c>
      <c r="G9" s="10">
        <v>104.4</v>
      </c>
      <c r="H9" s="10">
        <v>104.30000000000001</v>
      </c>
      <c r="I9" s="10">
        <v>104.3</v>
      </c>
      <c r="J9" s="10"/>
    </row>
    <row r="10" spans="1:10" ht="31.5">
      <c r="A10" s="9" t="s">
        <v>53</v>
      </c>
      <c r="B10" s="21" t="s">
        <v>7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8" t="s">
        <v>47</v>
      </c>
    </row>
    <row r="11" spans="1:10">
      <c r="A11" s="20" t="s">
        <v>31</v>
      </c>
      <c r="B11" s="21"/>
      <c r="C11" s="8" t="s">
        <v>47</v>
      </c>
      <c r="D11" s="8" t="s">
        <v>47</v>
      </c>
      <c r="E11" s="8" t="s">
        <v>47</v>
      </c>
      <c r="F11" s="8" t="s">
        <v>47</v>
      </c>
      <c r="G11" s="8" t="s">
        <v>47</v>
      </c>
      <c r="H11" s="8" t="s">
        <v>47</v>
      </c>
      <c r="I11" s="8" t="s">
        <v>47</v>
      </c>
      <c r="J11" s="10"/>
    </row>
    <row r="12" spans="1:10" ht="31.5">
      <c r="A12" s="9" t="s">
        <v>56</v>
      </c>
      <c r="B12" s="21" t="s">
        <v>7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8" t="s">
        <v>47</v>
      </c>
    </row>
    <row r="13" spans="1:10">
      <c r="A13" s="20" t="s">
        <v>31</v>
      </c>
      <c r="B13" s="21"/>
      <c r="C13" s="8" t="s">
        <v>47</v>
      </c>
      <c r="D13" s="8" t="s">
        <v>47</v>
      </c>
      <c r="E13" s="8" t="s">
        <v>47</v>
      </c>
      <c r="F13" s="8" t="s">
        <v>47</v>
      </c>
      <c r="G13" s="8" t="s">
        <v>47</v>
      </c>
      <c r="H13" s="8" t="s">
        <v>47</v>
      </c>
      <c r="I13" s="8" t="s">
        <v>47</v>
      </c>
      <c r="J13" s="10"/>
    </row>
    <row r="14" spans="1:10">
      <c r="A14" s="20" t="s">
        <v>32</v>
      </c>
      <c r="B14" s="21" t="s">
        <v>7</v>
      </c>
      <c r="C14" s="10">
        <v>1243.5999999999999</v>
      </c>
      <c r="D14" s="10">
        <v>455.5</v>
      </c>
      <c r="E14" s="10">
        <v>501.7</v>
      </c>
      <c r="F14" s="10">
        <v>528.79179999999997</v>
      </c>
      <c r="G14" s="10">
        <v>552.05863920000002</v>
      </c>
      <c r="H14" s="10">
        <v>575.79716068559992</v>
      </c>
      <c r="I14" s="10">
        <v>600.55643859508064</v>
      </c>
      <c r="J14" s="10">
        <v>131.84554085512198</v>
      </c>
    </row>
    <row r="15" spans="1:10">
      <c r="A15" s="20" t="s">
        <v>31</v>
      </c>
      <c r="B15" s="21"/>
      <c r="C15" s="8" t="s">
        <v>47</v>
      </c>
      <c r="D15" s="10">
        <v>36.62753296880026</v>
      </c>
      <c r="E15" s="10">
        <v>110.14270032930844</v>
      </c>
      <c r="F15" s="10">
        <v>105.4</v>
      </c>
      <c r="G15" s="10">
        <v>104.4</v>
      </c>
      <c r="H15" s="10">
        <v>104.3</v>
      </c>
      <c r="I15" s="10">
        <v>104.3</v>
      </c>
      <c r="J15" s="10"/>
    </row>
    <row r="16" spans="1:10">
      <c r="A16" s="20" t="s">
        <v>33</v>
      </c>
      <c r="B16" s="21" t="s">
        <v>7</v>
      </c>
      <c r="C16" s="10">
        <v>3484.8</v>
      </c>
      <c r="D16" s="10">
        <v>2484</v>
      </c>
      <c r="E16" s="10">
        <v>2452.6</v>
      </c>
      <c r="F16" s="10">
        <v>2585.0403999999999</v>
      </c>
      <c r="G16" s="10">
        <v>2698.7821776000001</v>
      </c>
      <c r="H16" s="10">
        <v>2814.8298112367997</v>
      </c>
      <c r="I16" s="10">
        <v>2935.8674931199821</v>
      </c>
      <c r="J16" s="10">
        <v>118.19112291143246</v>
      </c>
    </row>
    <row r="17" spans="1:10">
      <c r="A17" s="20" t="s">
        <v>31</v>
      </c>
      <c r="B17" s="21"/>
      <c r="C17" s="8" t="s">
        <v>47</v>
      </c>
      <c r="D17" s="10">
        <v>71.280991735537185</v>
      </c>
      <c r="E17" s="10">
        <v>98.735909822866347</v>
      </c>
      <c r="F17" s="10">
        <v>105.4</v>
      </c>
      <c r="G17" s="10">
        <v>104.4</v>
      </c>
      <c r="H17" s="10">
        <v>104.3</v>
      </c>
      <c r="I17" s="10">
        <v>104.3</v>
      </c>
      <c r="J17" s="10"/>
    </row>
    <row r="18" spans="1:10">
      <c r="A18" s="20" t="s">
        <v>34</v>
      </c>
      <c r="B18" s="21" t="s">
        <v>7</v>
      </c>
      <c r="C18" s="10">
        <v>2979</v>
      </c>
      <c r="D18" s="10">
        <v>1917.2</v>
      </c>
      <c r="E18" s="10">
        <v>1917.2</v>
      </c>
      <c r="F18" s="10">
        <v>2020.7288000000001</v>
      </c>
      <c r="G18" s="10">
        <v>2109.6408672000002</v>
      </c>
      <c r="H18" s="10">
        <v>2200.3554244896</v>
      </c>
      <c r="I18" s="10">
        <v>2294.9707077426524</v>
      </c>
      <c r="J18" s="10">
        <v>119.70429312239999</v>
      </c>
    </row>
    <row r="19" spans="1:10">
      <c r="A19" s="20" t="s">
        <v>31</v>
      </c>
      <c r="B19" s="21"/>
      <c r="C19" s="8" t="s">
        <v>47</v>
      </c>
      <c r="D19" s="10">
        <v>64.357166834508234</v>
      </c>
      <c r="E19" s="10">
        <v>100</v>
      </c>
      <c r="F19" s="10">
        <v>105.4</v>
      </c>
      <c r="G19" s="10">
        <v>104.4</v>
      </c>
      <c r="H19" s="10">
        <v>104.3</v>
      </c>
      <c r="I19" s="10">
        <v>104.3</v>
      </c>
      <c r="J19" s="10"/>
    </row>
    <row r="20" spans="1:10">
      <c r="A20" s="20" t="s">
        <v>35</v>
      </c>
      <c r="B20" s="21" t="s">
        <v>7</v>
      </c>
      <c r="C20" s="10">
        <v>58.6</v>
      </c>
      <c r="D20" s="10">
        <v>427</v>
      </c>
      <c r="E20" s="10">
        <v>427</v>
      </c>
      <c r="F20" s="10">
        <v>450.05799999999999</v>
      </c>
      <c r="G20" s="10">
        <v>469.86055199999998</v>
      </c>
      <c r="H20" s="10">
        <v>490.06455573599993</v>
      </c>
      <c r="I20" s="10">
        <v>511.13733163264789</v>
      </c>
      <c r="J20" s="10">
        <v>119.70429312239996</v>
      </c>
    </row>
    <row r="21" spans="1:10">
      <c r="A21" s="20" t="s">
        <v>31</v>
      </c>
      <c r="B21" s="21"/>
      <c r="C21" s="8" t="s">
        <v>47</v>
      </c>
      <c r="D21" s="10">
        <v>728.66894197952217</v>
      </c>
      <c r="E21" s="10">
        <v>100</v>
      </c>
      <c r="F21" s="10">
        <v>105.4</v>
      </c>
      <c r="G21" s="10">
        <v>104.4</v>
      </c>
      <c r="H21" s="10">
        <v>104.3</v>
      </c>
      <c r="I21" s="10">
        <v>104.3</v>
      </c>
      <c r="J21" s="10"/>
    </row>
    <row r="22" spans="1:10" ht="31.5">
      <c r="A22" s="9" t="s">
        <v>36</v>
      </c>
      <c r="B22" s="21" t="s">
        <v>7</v>
      </c>
      <c r="C22" s="10">
        <v>30.5</v>
      </c>
      <c r="D22" s="10">
        <v>67.7</v>
      </c>
      <c r="E22" s="10">
        <v>42.9</v>
      </c>
      <c r="F22" s="10">
        <v>44.701799999999999</v>
      </c>
      <c r="G22" s="10">
        <v>46.489871999999998</v>
      </c>
      <c r="H22" s="10">
        <v>48.395956751999996</v>
      </c>
      <c r="I22" s="10">
        <v>50.38019097883199</v>
      </c>
      <c r="J22" s="10">
        <v>74.41682567035744</v>
      </c>
    </row>
    <row r="23" spans="1:10">
      <c r="A23" s="20" t="s">
        <v>31</v>
      </c>
      <c r="B23" s="21"/>
      <c r="C23" s="8" t="s">
        <v>47</v>
      </c>
      <c r="D23" s="10">
        <v>221.96721311475409</v>
      </c>
      <c r="E23" s="10">
        <v>63.367799113737064</v>
      </c>
      <c r="F23" s="10">
        <v>104.2</v>
      </c>
      <c r="G23" s="10">
        <v>104</v>
      </c>
      <c r="H23" s="10">
        <v>104.1</v>
      </c>
      <c r="I23" s="10">
        <v>104.1</v>
      </c>
      <c r="J23" s="10"/>
    </row>
    <row r="24" spans="1:10">
      <c r="A24" s="20" t="s">
        <v>37</v>
      </c>
      <c r="B24" s="21" t="s">
        <v>7</v>
      </c>
      <c r="C24" s="10">
        <v>363.6</v>
      </c>
      <c r="D24" s="10">
        <v>397.9</v>
      </c>
      <c r="E24" s="10">
        <v>372.8</v>
      </c>
      <c r="F24" s="10">
        <v>388.45760000000001</v>
      </c>
      <c r="G24" s="10">
        <v>403.99590400000005</v>
      </c>
      <c r="H24" s="10">
        <v>420.55973606400005</v>
      </c>
      <c r="I24" s="10">
        <v>437.80268524262402</v>
      </c>
      <c r="J24" s="10">
        <v>110.02831999060669</v>
      </c>
    </row>
    <row r="25" spans="1:10">
      <c r="A25" s="20" t="s">
        <v>31</v>
      </c>
      <c r="B25" s="21"/>
      <c r="C25" s="8" t="s">
        <v>47</v>
      </c>
      <c r="D25" s="10">
        <v>109.43344334433442</v>
      </c>
      <c r="E25" s="10">
        <v>93.691882382508169</v>
      </c>
      <c r="F25" s="10">
        <v>104.2</v>
      </c>
      <c r="G25" s="10">
        <v>104</v>
      </c>
      <c r="H25" s="10">
        <v>104.1</v>
      </c>
      <c r="I25" s="10">
        <v>104.1</v>
      </c>
      <c r="J25" s="10"/>
    </row>
    <row r="26" spans="1:10">
      <c r="A26" s="20" t="s">
        <v>38</v>
      </c>
      <c r="B26" s="21" t="s">
        <v>39</v>
      </c>
      <c r="C26" s="10">
        <v>377</v>
      </c>
      <c r="D26" s="10">
        <v>419</v>
      </c>
      <c r="E26" s="10">
        <v>465</v>
      </c>
      <c r="F26" s="10">
        <v>484.53000000000003</v>
      </c>
      <c r="G26" s="10">
        <v>503.91120000000006</v>
      </c>
      <c r="H26" s="10">
        <v>524.57155920000002</v>
      </c>
      <c r="I26" s="10">
        <v>546.07899312719996</v>
      </c>
      <c r="J26" s="10">
        <v>130.32911530482099</v>
      </c>
    </row>
    <row r="27" spans="1:10">
      <c r="A27" s="20" t="s">
        <v>31</v>
      </c>
      <c r="B27" s="21"/>
      <c r="C27" s="8" t="s">
        <v>47</v>
      </c>
      <c r="D27" s="10">
        <v>111.14058355437666</v>
      </c>
      <c r="E27" s="10">
        <v>110.97852028639619</v>
      </c>
      <c r="F27" s="10">
        <v>104.2</v>
      </c>
      <c r="G27" s="10">
        <v>104</v>
      </c>
      <c r="H27" s="10">
        <v>104.1</v>
      </c>
      <c r="I27" s="10">
        <v>104.1</v>
      </c>
      <c r="J27" s="10"/>
    </row>
    <row r="28" spans="1:10">
      <c r="A28" s="20" t="s">
        <v>40</v>
      </c>
      <c r="B28" s="21" t="s">
        <v>41</v>
      </c>
      <c r="C28" s="10">
        <v>0</v>
      </c>
      <c r="D28" s="10">
        <v>0</v>
      </c>
      <c r="E28" s="10">
        <v>2</v>
      </c>
      <c r="F28" s="10">
        <v>2.0840000000000001</v>
      </c>
      <c r="G28" s="10">
        <v>2.16736</v>
      </c>
      <c r="H28" s="10">
        <v>2.2562217599999999</v>
      </c>
      <c r="I28" s="10">
        <v>2.3487268521599995</v>
      </c>
      <c r="J28" s="8" t="s">
        <v>47</v>
      </c>
    </row>
    <row r="29" spans="1:10">
      <c r="A29" s="20" t="s">
        <v>31</v>
      </c>
      <c r="B29" s="21"/>
      <c r="C29" s="8" t="s">
        <v>47</v>
      </c>
      <c r="D29" s="8" t="s">
        <v>47</v>
      </c>
      <c r="E29" s="8" t="s">
        <v>47</v>
      </c>
      <c r="F29" s="10">
        <v>104.2</v>
      </c>
      <c r="G29" s="10">
        <v>104</v>
      </c>
      <c r="H29" s="10">
        <v>104.1</v>
      </c>
      <c r="I29" s="10">
        <v>104.1</v>
      </c>
      <c r="J29" s="10"/>
    </row>
    <row r="30" spans="1:10">
      <c r="A30" s="20" t="s">
        <v>42</v>
      </c>
      <c r="B30" s="21" t="s">
        <v>43</v>
      </c>
      <c r="C30" s="10">
        <v>4282.3</v>
      </c>
      <c r="D30" s="10">
        <v>4346.5</v>
      </c>
      <c r="E30" s="10">
        <v>4433.5</v>
      </c>
      <c r="F30" s="10">
        <v>4650.741500000001</v>
      </c>
      <c r="G30" s="10">
        <v>4846.0726430000013</v>
      </c>
      <c r="H30" s="10">
        <v>5049.607694006002</v>
      </c>
      <c r="I30" s="10">
        <v>5251.592001766242</v>
      </c>
      <c r="J30" s="10">
        <v>120.82346719811898</v>
      </c>
    </row>
    <row r="31" spans="1:10">
      <c r="A31" s="20" t="s">
        <v>31</v>
      </c>
      <c r="B31" s="23"/>
      <c r="C31" s="8" t="s">
        <v>47</v>
      </c>
      <c r="D31" s="10">
        <v>101.49919435817201</v>
      </c>
      <c r="E31" s="10">
        <v>102.00161049119983</v>
      </c>
      <c r="F31" s="10">
        <v>104.90000000000002</v>
      </c>
      <c r="G31" s="10">
        <v>104.2</v>
      </c>
      <c r="H31" s="10">
        <v>104.2</v>
      </c>
      <c r="I31" s="10">
        <v>104</v>
      </c>
      <c r="J31" s="10"/>
    </row>
  </sheetData>
  <sheetProtection selectLockedCells="1" selectUnlockedCells="1"/>
  <mergeCells count="7">
    <mergeCell ref="A1:J1"/>
    <mergeCell ref="A2:J2"/>
    <mergeCell ref="A4:A5"/>
    <mergeCell ref="B4:B5"/>
    <mergeCell ref="C4:E4"/>
    <mergeCell ref="J4:J5"/>
    <mergeCell ref="G4:I4"/>
  </mergeCells>
  <pageMargins left="0.78740157480314965" right="0.59055118110236227" top="1.1811023622047245" bottom="0.39370078740157483" header="0.51181102362204722" footer="0.51181102362204722"/>
  <pageSetup paperSize="9" scale="88" firstPageNumber="22" orientation="landscape" useFirstPageNumber="1" horizontalDpi="300" verticalDpi="300" r:id="rId1"/>
  <headerFooter alignWithMargins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админ</cp:lastModifiedBy>
  <cp:lastPrinted>2020-10-02T07:52:10Z</cp:lastPrinted>
  <dcterms:created xsi:type="dcterms:W3CDTF">2020-07-30T07:20:30Z</dcterms:created>
  <dcterms:modified xsi:type="dcterms:W3CDTF">2020-10-02T07:52:17Z</dcterms:modified>
</cp:coreProperties>
</file>